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AAPG\Review\"/>
    </mc:Choice>
  </mc:AlternateContent>
  <xr:revisionPtr revIDLastSave="0" documentId="13_ncr:1_{BB591B99-601F-477E-B6BF-074253C8B8B1}" xr6:coauthVersionLast="44" xr6:coauthVersionMax="44" xr10:uidLastSave="{00000000-0000-0000-0000-000000000000}"/>
  <bookViews>
    <workbookView xWindow="-32325" yWindow="2370" windowWidth="28800" windowHeight="15435" activeTab="2" xr2:uid="{A5B3ECEF-51F8-4EF8-9088-813981C33620}"/>
  </bookViews>
  <sheets>
    <sheet name="Raw Transect Data" sheetId="1" r:id="rId1"/>
    <sheet name="Box Counting Data" sheetId="3" r:id="rId2"/>
    <sheet name="Circular Scanlin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3" l="1"/>
  <c r="E9" i="3"/>
  <c r="E8" i="3"/>
  <c r="E7" i="3"/>
  <c r="E6" i="3"/>
  <c r="E5" i="3"/>
  <c r="E4" i="3"/>
  <c r="E3" i="3"/>
  <c r="D7" i="3"/>
  <c r="D6" i="3"/>
  <c r="D5" i="3"/>
  <c r="D4" i="3"/>
</calcChain>
</file>

<file path=xl/sharedStrings.xml><?xml version="1.0" encoding="utf-8"?>
<sst xmlns="http://schemas.openxmlformats.org/spreadsheetml/2006/main" count="1240" uniqueCount="64">
  <si>
    <t>WTr1</t>
  </si>
  <si>
    <t>WTr2</t>
  </si>
  <si>
    <t>SJ</t>
  </si>
  <si>
    <t>DO</t>
  </si>
  <si>
    <t>Spacing (m)</t>
  </si>
  <si>
    <t>Length (m)</t>
  </si>
  <si>
    <t>Num</t>
  </si>
  <si>
    <t>Apeture (m)</t>
  </si>
  <si>
    <t>TTr1</t>
  </si>
  <si>
    <t>TTr2</t>
  </si>
  <si>
    <t>CTr2</t>
  </si>
  <si>
    <t>CTr1</t>
  </si>
  <si>
    <t>BTr2</t>
  </si>
  <si>
    <t>BTr1</t>
  </si>
  <si>
    <t>SK04</t>
  </si>
  <si>
    <t>J</t>
  </si>
  <si>
    <t>TT</t>
  </si>
  <si>
    <t>sin</t>
  </si>
  <si>
    <t>tens</t>
  </si>
  <si>
    <t>V</t>
  </si>
  <si>
    <t>LL</t>
  </si>
  <si>
    <t>TL</t>
  </si>
  <si>
    <t>ten/dex</t>
  </si>
  <si>
    <t>ten</t>
  </si>
  <si>
    <t>dex</t>
  </si>
  <si>
    <t>TU</t>
  </si>
  <si>
    <t>sin 5cm</t>
  </si>
  <si>
    <t>F</t>
  </si>
  <si>
    <t>TX</t>
  </si>
  <si>
    <t>XX</t>
  </si>
  <si>
    <t>LX</t>
  </si>
  <si>
    <t>XT</t>
  </si>
  <si>
    <t>LT</t>
  </si>
  <si>
    <t>XL</t>
  </si>
  <si>
    <t>dipslip</t>
  </si>
  <si>
    <t>F/V</t>
  </si>
  <si>
    <t>Type</t>
  </si>
  <si>
    <t>Kin</t>
  </si>
  <si>
    <t>Termination</t>
  </si>
  <si>
    <t>dip slip</t>
  </si>
  <si>
    <t>Dip slip?</t>
  </si>
  <si>
    <t>ten/dx</t>
  </si>
  <si>
    <t>L?</t>
  </si>
  <si>
    <t>norm dx</t>
  </si>
  <si>
    <t>T?</t>
  </si>
  <si>
    <t>X?</t>
  </si>
  <si>
    <t>Regional</t>
  </si>
  <si>
    <t>Sub-regional</t>
  </si>
  <si>
    <t>Mesoscale</t>
  </si>
  <si>
    <t>Microscale</t>
  </si>
  <si>
    <t>Bathymetry</t>
  </si>
  <si>
    <t>N. of boxes with fr.</t>
  </si>
  <si>
    <t>Box size (m)</t>
  </si>
  <si>
    <t>Outcrop</t>
  </si>
  <si>
    <t>I</t>
  </si>
  <si>
    <t>Y</t>
  </si>
  <si>
    <t>X</t>
  </si>
  <si>
    <t>diameter 220px</t>
  </si>
  <si>
    <t>diameter 350px</t>
  </si>
  <si>
    <t>Outcrop photograph</t>
  </si>
  <si>
    <t>diameter 200px</t>
  </si>
  <si>
    <t>diameter 400px</t>
  </si>
  <si>
    <t>diameter 250px</t>
  </si>
  <si>
    <t>diameter 170px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</si>
</sst>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2" xfId="0" applyFill="1" applyBorder="1"/>
    <xf numFmtId="0" fontId="0" fillId="0" borderId="3" xfId="0" applyBorder="1"/>
    <xf numFmtId="0" fontId="0" fillId="0" borderId="14" xfId="0" applyFill="1" applyBorder="1"/>
    <xf numFmtId="0" fontId="0" fillId="0" borderId="15" xfId="0" applyFill="1" applyBorder="1"/>
    <xf numFmtId="0" fontId="0" fillId="0" borderId="1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3" xfId="1" applyBorder="1"/>
    <xf numFmtId="0" fontId="1" fillId="0" borderId="4" xfId="1" applyBorder="1"/>
    <xf numFmtId="0" fontId="0" fillId="0" borderId="19" xfId="0" applyBorder="1"/>
    <xf numFmtId="0" fontId="1" fillId="0" borderId="30" xfId="1" applyBorder="1"/>
    <xf numFmtId="0" fontId="0" fillId="0" borderId="29" xfId="0" applyBorder="1" applyAlignment="1">
      <alignment vertical="center" wrapText="1"/>
    </xf>
    <xf numFmtId="0" fontId="1" fillId="0" borderId="21" xfId="1" applyBorder="1"/>
    <xf numFmtId="0" fontId="0" fillId="0" borderId="20" xfId="0" applyBorder="1" applyAlignment="1">
      <alignment vertical="center" wrapText="1"/>
    </xf>
    <xf numFmtId="0" fontId="1" fillId="0" borderId="31" xfId="1" applyBorder="1"/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0" borderId="16" xfId="1" applyBorder="1"/>
    <xf numFmtId="0" fontId="1" fillId="0" borderId="38" xfId="1" applyBorder="1"/>
    <xf numFmtId="0" fontId="1" fillId="0" borderId="33" xfId="1" applyBorder="1"/>
    <xf numFmtId="0" fontId="1" fillId="0" borderId="34" xfId="1" applyBorder="1"/>
    <xf numFmtId="164" fontId="0" fillId="0" borderId="20" xfId="0" applyNumberFormat="1" applyBorder="1"/>
    <xf numFmtId="0" fontId="0" fillId="0" borderId="26" xfId="0" applyBorder="1"/>
    <xf numFmtId="164" fontId="0" fillId="0" borderId="22" xfId="0" applyNumberFormat="1" applyBorder="1"/>
    <xf numFmtId="0" fontId="0" fillId="0" borderId="30" xfId="0" applyBorder="1"/>
    <xf numFmtId="164" fontId="0" fillId="0" borderId="25" xfId="0" applyNumberFormat="1" applyBorder="1"/>
    <xf numFmtId="164" fontId="0" fillId="0" borderId="27" xfId="0" applyNumberFormat="1" applyBorder="1"/>
    <xf numFmtId="0" fontId="0" fillId="0" borderId="21" xfId="0" applyBorder="1"/>
    <xf numFmtId="0" fontId="0" fillId="0" borderId="29" xfId="0" applyBorder="1"/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6" xfId="1" applyFont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</cellXfs>
  <cellStyles count="2">
    <cellStyle name="Normal" xfId="0" builtinId="0"/>
    <cellStyle name="Normal 2" xfId="1" xr:uid="{0417B58C-B1C7-4915-9DA0-1C722563F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637A-6643-4EFA-ABE1-250B56D9A65D}">
  <dimension ref="A1:BS104"/>
  <sheetViews>
    <sheetView topLeftCell="H1" zoomScale="50" zoomScaleNormal="50" workbookViewId="0">
      <selection activeCell="V35" sqref="V35"/>
    </sheetView>
  </sheetViews>
  <sheetFormatPr defaultRowHeight="15" x14ac:dyDescent="0.25"/>
  <cols>
    <col min="2" max="2" width="11.7109375" customWidth="1"/>
    <col min="3" max="3" width="10.28515625" customWidth="1"/>
    <col min="5" max="5" width="9.140625" customWidth="1"/>
    <col min="6" max="6" width="11.85546875" customWidth="1"/>
    <col min="7" max="7" width="11.42578125" customWidth="1"/>
    <col min="10" max="10" width="10.7109375" customWidth="1"/>
    <col min="11" max="11" width="11.28515625" customWidth="1"/>
    <col min="14" max="14" width="11.28515625" customWidth="1"/>
    <col min="15" max="16" width="10" customWidth="1"/>
    <col min="18" max="19" width="10.85546875" customWidth="1"/>
    <col min="20" max="23" width="12.140625" customWidth="1"/>
    <col min="26" max="26" width="11" customWidth="1"/>
    <col min="27" max="27" width="10.42578125" customWidth="1"/>
    <col min="28" max="31" width="12.85546875" customWidth="1"/>
    <col min="34" max="34" width="15" customWidth="1"/>
    <col min="35" max="35" width="11.5703125" customWidth="1"/>
    <col min="41" max="41" width="8.85546875" customWidth="1"/>
    <col min="51" max="51" width="11.28515625" bestFit="1" customWidth="1"/>
    <col min="52" max="53" width="11.5703125" customWidth="1"/>
    <col min="54" max="54" width="12" customWidth="1"/>
    <col min="56" max="56" width="9.140625" customWidth="1"/>
    <col min="67" max="67" width="12" bestFit="1" customWidth="1"/>
  </cols>
  <sheetData>
    <row r="1" spans="1:71" x14ac:dyDescent="0.25">
      <c r="A1" s="73" t="s">
        <v>46</v>
      </c>
      <c r="B1" s="74"/>
      <c r="C1" s="74"/>
      <c r="D1" s="74"/>
      <c r="E1" s="74"/>
      <c r="F1" s="74"/>
      <c r="G1" s="75"/>
      <c r="I1" s="76" t="s">
        <v>47</v>
      </c>
      <c r="J1" s="77"/>
      <c r="K1" s="77"/>
      <c r="L1" s="77"/>
      <c r="M1" s="77"/>
      <c r="N1" s="77"/>
      <c r="O1" s="78"/>
      <c r="Q1" s="73" t="s">
        <v>48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5"/>
      <c r="BN1" s="73" t="s">
        <v>49</v>
      </c>
      <c r="BO1" s="74"/>
      <c r="BP1" s="74"/>
      <c r="BQ1" s="75"/>
    </row>
    <row r="2" spans="1:71" x14ac:dyDescent="0.25">
      <c r="A2" s="79" t="s">
        <v>0</v>
      </c>
      <c r="B2" s="80"/>
      <c r="C2" s="81"/>
      <c r="E2" s="73" t="s">
        <v>1</v>
      </c>
      <c r="F2" s="74"/>
      <c r="G2" s="75"/>
      <c r="I2" s="79" t="s">
        <v>2</v>
      </c>
      <c r="J2" s="80"/>
      <c r="K2" s="81"/>
      <c r="M2" s="76" t="s">
        <v>3</v>
      </c>
      <c r="N2" s="77"/>
      <c r="O2" s="78"/>
      <c r="P2" s="2"/>
      <c r="Q2" s="73" t="s">
        <v>8</v>
      </c>
      <c r="R2" s="74"/>
      <c r="S2" s="74"/>
      <c r="T2" s="74"/>
      <c r="U2" s="74"/>
      <c r="V2" s="74"/>
      <c r="W2" s="75"/>
      <c r="Y2" s="73" t="s">
        <v>9</v>
      </c>
      <c r="Z2" s="74"/>
      <c r="AA2" s="74"/>
      <c r="AB2" s="74"/>
      <c r="AC2" s="74"/>
      <c r="AD2" s="74"/>
      <c r="AE2" s="75"/>
      <c r="AG2" s="79" t="s">
        <v>11</v>
      </c>
      <c r="AH2" s="80"/>
      <c r="AI2" s="80"/>
      <c r="AJ2" s="80"/>
      <c r="AK2" s="80"/>
      <c r="AL2" s="80"/>
      <c r="AM2" s="81"/>
      <c r="AN2" s="2"/>
      <c r="AP2" s="73" t="s">
        <v>10</v>
      </c>
      <c r="AQ2" s="74"/>
      <c r="AR2" s="74"/>
      <c r="AS2" s="74"/>
      <c r="AT2" s="74"/>
      <c r="AU2" s="74"/>
      <c r="AV2" s="75"/>
      <c r="AX2" s="73" t="s">
        <v>13</v>
      </c>
      <c r="AY2" s="74"/>
      <c r="AZ2" s="74"/>
      <c r="BA2" s="74"/>
      <c r="BB2" s="74"/>
      <c r="BC2" s="74"/>
      <c r="BD2" s="75"/>
      <c r="BE2" s="2"/>
      <c r="BF2" s="73" t="s">
        <v>12</v>
      </c>
      <c r="BG2" s="74"/>
      <c r="BH2" s="74"/>
      <c r="BI2" s="74"/>
      <c r="BJ2" s="74"/>
      <c r="BK2" s="74"/>
      <c r="BL2" s="75"/>
      <c r="BM2" s="2"/>
      <c r="BN2" s="73" t="s">
        <v>14</v>
      </c>
      <c r="BO2" s="74"/>
      <c r="BP2" s="74"/>
      <c r="BQ2" s="75"/>
      <c r="BR2" s="2"/>
      <c r="BS2" s="2"/>
    </row>
    <row r="3" spans="1:71" x14ac:dyDescent="0.25">
      <c r="A3" s="13" t="s">
        <v>6</v>
      </c>
      <c r="B3" s="14" t="s">
        <v>4</v>
      </c>
      <c r="C3" s="15" t="s">
        <v>5</v>
      </c>
      <c r="E3" s="13" t="s">
        <v>6</v>
      </c>
      <c r="F3" s="14" t="s">
        <v>4</v>
      </c>
      <c r="G3" s="15" t="s">
        <v>5</v>
      </c>
      <c r="I3" s="13" t="s">
        <v>6</v>
      </c>
      <c r="J3" s="14" t="s">
        <v>4</v>
      </c>
      <c r="K3" s="15" t="s">
        <v>5</v>
      </c>
      <c r="M3" s="26" t="s">
        <v>6</v>
      </c>
      <c r="N3" s="26" t="s">
        <v>4</v>
      </c>
      <c r="O3" s="26" t="s">
        <v>5</v>
      </c>
      <c r="Q3" s="13" t="s">
        <v>6</v>
      </c>
      <c r="R3" s="14" t="s">
        <v>4</v>
      </c>
      <c r="S3" s="23" t="s">
        <v>5</v>
      </c>
      <c r="T3" s="14" t="s">
        <v>7</v>
      </c>
      <c r="U3" s="23" t="s">
        <v>37</v>
      </c>
      <c r="V3" s="14" t="s">
        <v>36</v>
      </c>
      <c r="W3" s="26" t="s">
        <v>38</v>
      </c>
      <c r="Y3" s="13" t="s">
        <v>6</v>
      </c>
      <c r="Z3" s="14" t="s">
        <v>4</v>
      </c>
      <c r="AA3" s="23" t="s">
        <v>5</v>
      </c>
      <c r="AB3" s="14" t="s">
        <v>7</v>
      </c>
      <c r="AC3" s="36" t="s">
        <v>23</v>
      </c>
      <c r="AD3" s="14" t="s">
        <v>36</v>
      </c>
      <c r="AE3" s="15" t="s">
        <v>38</v>
      </c>
      <c r="AG3" s="13" t="s">
        <v>6</v>
      </c>
      <c r="AH3" s="14" t="s">
        <v>4</v>
      </c>
      <c r="AI3" s="15" t="s">
        <v>5</v>
      </c>
      <c r="AJ3" s="13" t="s">
        <v>7</v>
      </c>
      <c r="AK3" s="14" t="s">
        <v>37</v>
      </c>
      <c r="AL3" s="15" t="s">
        <v>36</v>
      </c>
      <c r="AM3" s="14" t="s">
        <v>38</v>
      </c>
      <c r="AP3" s="13" t="s">
        <v>6</v>
      </c>
      <c r="AQ3" s="13" t="s">
        <v>4</v>
      </c>
      <c r="AR3" s="13" t="s">
        <v>5</v>
      </c>
      <c r="AS3" s="14" t="s">
        <v>7</v>
      </c>
      <c r="AT3" s="15" t="s">
        <v>37</v>
      </c>
      <c r="AU3" s="15" t="s">
        <v>36</v>
      </c>
      <c r="AV3" s="15" t="s">
        <v>38</v>
      </c>
      <c r="AX3" s="14" t="s">
        <v>6</v>
      </c>
      <c r="AY3" s="14" t="s">
        <v>4</v>
      </c>
      <c r="AZ3" s="14" t="s">
        <v>5</v>
      </c>
      <c r="BA3" s="15" t="s">
        <v>7</v>
      </c>
      <c r="BB3" s="14" t="s">
        <v>37</v>
      </c>
      <c r="BC3" s="13" t="s">
        <v>36</v>
      </c>
      <c r="BD3" s="14" t="s">
        <v>38</v>
      </c>
      <c r="BF3" s="14" t="s">
        <v>6</v>
      </c>
      <c r="BG3" s="14" t="s">
        <v>4</v>
      </c>
      <c r="BH3" s="14" t="s">
        <v>5</v>
      </c>
      <c r="BI3" s="15" t="s">
        <v>7</v>
      </c>
      <c r="BJ3" s="14" t="s">
        <v>37</v>
      </c>
      <c r="BK3" s="13" t="s">
        <v>36</v>
      </c>
      <c r="BL3" s="14" t="s">
        <v>38</v>
      </c>
      <c r="BN3" s="16" t="s">
        <v>6</v>
      </c>
      <c r="BO3" s="16" t="s">
        <v>4</v>
      </c>
      <c r="BP3" s="10" t="s">
        <v>5</v>
      </c>
      <c r="BQ3" s="18" t="s">
        <v>7</v>
      </c>
    </row>
    <row r="4" spans="1:71" x14ac:dyDescent="0.25">
      <c r="A4" s="4">
        <v>1</v>
      </c>
      <c r="B4" s="11">
        <v>857.43029369999999</v>
      </c>
      <c r="C4" s="6">
        <v>23032.9522528581</v>
      </c>
      <c r="D4" s="1"/>
      <c r="E4" s="19">
        <v>1</v>
      </c>
      <c r="F4" s="24">
        <v>319.43481530000003</v>
      </c>
      <c r="G4" s="20">
        <v>5195.02353732347</v>
      </c>
      <c r="H4" s="1"/>
      <c r="I4" s="4">
        <v>1</v>
      </c>
      <c r="J4" s="11">
        <v>155</v>
      </c>
      <c r="K4" s="6">
        <v>42.9</v>
      </c>
      <c r="M4" s="11">
        <v>1</v>
      </c>
      <c r="N4" s="11">
        <v>1251</v>
      </c>
      <c r="O4" s="11">
        <v>159.69999999999999</v>
      </c>
      <c r="Q4" s="16">
        <v>1</v>
      </c>
      <c r="R4" s="10">
        <v>0</v>
      </c>
      <c r="S4" s="17">
        <v>0.215</v>
      </c>
      <c r="T4" s="33">
        <v>2.9999999999999997E-4</v>
      </c>
      <c r="U4" s="27" t="s">
        <v>23</v>
      </c>
      <c r="V4" s="10" t="s">
        <v>19</v>
      </c>
      <c r="W4" s="28" t="s">
        <v>32</v>
      </c>
      <c r="Y4" s="4">
        <v>1</v>
      </c>
      <c r="Z4" s="11">
        <v>0</v>
      </c>
      <c r="AA4" s="5">
        <v>0.09</v>
      </c>
      <c r="AB4" s="11">
        <v>8.0000000000000004E-4</v>
      </c>
      <c r="AC4" s="29" t="s">
        <v>23</v>
      </c>
      <c r="AD4" s="34" t="s">
        <v>19</v>
      </c>
      <c r="AE4" s="30" t="s">
        <v>32</v>
      </c>
      <c r="AG4" s="4">
        <v>1</v>
      </c>
      <c r="AH4" s="34">
        <v>1.0000000000000001E-5</v>
      </c>
      <c r="AI4" s="6">
        <v>0.43</v>
      </c>
      <c r="AJ4" s="4">
        <v>1.0000000000000001E-5</v>
      </c>
      <c r="AK4" s="34" t="s">
        <v>23</v>
      </c>
      <c r="AL4" s="30" t="s">
        <v>15</v>
      </c>
      <c r="AM4" s="30" t="s">
        <v>32</v>
      </c>
      <c r="AP4" s="4">
        <v>1</v>
      </c>
      <c r="AQ4" s="4">
        <v>0</v>
      </c>
      <c r="AR4" s="4">
        <v>1.57</v>
      </c>
      <c r="AS4" s="11">
        <v>4.0000000000000001E-3</v>
      </c>
      <c r="AT4" s="30" t="s">
        <v>23</v>
      </c>
      <c r="AU4" s="30" t="s">
        <v>19</v>
      </c>
      <c r="AV4" s="30" t="s">
        <v>16</v>
      </c>
      <c r="AX4" s="4">
        <v>1</v>
      </c>
      <c r="AY4" s="16">
        <v>0</v>
      </c>
      <c r="AZ4" s="10">
        <v>2</v>
      </c>
      <c r="BA4" s="18">
        <v>2E-3</v>
      </c>
      <c r="BB4" s="18"/>
      <c r="BC4" s="16" t="s">
        <v>15</v>
      </c>
      <c r="BD4" s="10" t="s">
        <v>16</v>
      </c>
      <c r="BF4" s="4">
        <v>1</v>
      </c>
      <c r="BG4" s="16">
        <v>0</v>
      </c>
      <c r="BH4" s="10">
        <v>0.21</v>
      </c>
      <c r="BI4" s="28">
        <v>1.0000000000000001E-5</v>
      </c>
      <c r="BJ4" s="28" t="s">
        <v>23</v>
      </c>
      <c r="BK4" s="39" t="s">
        <v>15</v>
      </c>
      <c r="BL4" s="33" t="s">
        <v>33</v>
      </c>
      <c r="BM4" s="2"/>
      <c r="BN4" s="4">
        <v>1</v>
      </c>
      <c r="BO4" s="4">
        <v>1.0507077305957379E-4</v>
      </c>
      <c r="BP4" s="11">
        <v>1.9287603048685642E-4</v>
      </c>
      <c r="BQ4" s="6">
        <v>1.1665888940737283E-5</v>
      </c>
    </row>
    <row r="5" spans="1:71" x14ac:dyDescent="0.25">
      <c r="A5" s="4">
        <v>2</v>
      </c>
      <c r="B5" s="11">
        <v>924.67972850000012</v>
      </c>
      <c r="C5" s="6">
        <v>2858.1035642232682</v>
      </c>
      <c r="D5" s="1"/>
      <c r="E5" s="19">
        <v>2</v>
      </c>
      <c r="F5" s="24">
        <v>1244.1145438000001</v>
      </c>
      <c r="G5" s="20">
        <v>7431.0692669804976</v>
      </c>
      <c r="H5" s="1"/>
      <c r="I5" s="4">
        <v>2</v>
      </c>
      <c r="J5" s="11">
        <v>123</v>
      </c>
      <c r="K5" s="6">
        <v>19.899999999999999</v>
      </c>
      <c r="M5" s="11">
        <v>2</v>
      </c>
      <c r="N5" s="11">
        <v>46.000000000000007</v>
      </c>
      <c r="O5" s="11">
        <v>56.4</v>
      </c>
      <c r="Q5" s="4">
        <v>2</v>
      </c>
      <c r="R5" s="11">
        <v>10.5</v>
      </c>
      <c r="S5" s="5">
        <v>0.06</v>
      </c>
      <c r="T5" s="34">
        <v>5.0000000000000002E-5</v>
      </c>
      <c r="U5" s="29" t="s">
        <v>23</v>
      </c>
      <c r="V5" s="11" t="s">
        <v>19</v>
      </c>
      <c r="W5" s="30" t="s">
        <v>20</v>
      </c>
      <c r="Y5" s="4">
        <v>2</v>
      </c>
      <c r="Z5" s="11">
        <v>0.01</v>
      </c>
      <c r="AA5" s="5">
        <v>0.13</v>
      </c>
      <c r="AB5" s="11">
        <v>5.9999999999999995E-4</v>
      </c>
      <c r="AC5" s="29" t="s">
        <v>23</v>
      </c>
      <c r="AD5" s="34" t="s">
        <v>19</v>
      </c>
      <c r="AE5" s="30" t="s">
        <v>20</v>
      </c>
      <c r="AG5" s="4">
        <v>2</v>
      </c>
      <c r="AH5" s="34">
        <v>1.5E-3</v>
      </c>
      <c r="AI5" s="6">
        <v>2.02</v>
      </c>
      <c r="AJ5" s="4">
        <v>1.5E-3</v>
      </c>
      <c r="AK5" s="34" t="s">
        <v>41</v>
      </c>
      <c r="AL5" s="30" t="s">
        <v>19</v>
      </c>
      <c r="AM5" s="30" t="s">
        <v>16</v>
      </c>
      <c r="AP5" s="4">
        <v>2</v>
      </c>
      <c r="AQ5" s="4">
        <v>4.5600000000000005</v>
      </c>
      <c r="AR5" s="4">
        <v>1.375</v>
      </c>
      <c r="AS5" s="11">
        <v>5.0000000000000002E-5</v>
      </c>
      <c r="AT5" s="30" t="s">
        <v>23</v>
      </c>
      <c r="AU5" s="30" t="s">
        <v>15</v>
      </c>
      <c r="AV5" s="30" t="s">
        <v>16</v>
      </c>
      <c r="AX5" s="4">
        <v>2</v>
      </c>
      <c r="AY5" s="4">
        <v>4.1999999999999996E-4</v>
      </c>
      <c r="AZ5" s="11">
        <v>0.77</v>
      </c>
      <c r="BA5" s="6">
        <v>1.4999999999999999E-4</v>
      </c>
      <c r="BB5" s="6"/>
      <c r="BC5" s="4" t="s">
        <v>15</v>
      </c>
      <c r="BD5" s="11" t="s">
        <v>16</v>
      </c>
      <c r="BF5" s="4">
        <v>2</v>
      </c>
      <c r="BG5" s="4">
        <v>0.26300000000000001</v>
      </c>
      <c r="BH5" s="11">
        <v>8.5000000000000006E-2</v>
      </c>
      <c r="BI5" s="30">
        <v>1.0000000000000001E-5</v>
      </c>
      <c r="BJ5" s="30" t="s">
        <v>23</v>
      </c>
      <c r="BK5" s="37" t="s">
        <v>15</v>
      </c>
      <c r="BL5" s="34" t="s">
        <v>29</v>
      </c>
      <c r="BM5" s="2"/>
      <c r="BN5" s="4">
        <v>2</v>
      </c>
      <c r="BO5" s="4">
        <v>1.6635557629491367E-4</v>
      </c>
      <c r="BP5" s="11">
        <v>5.4363042463835727E-4</v>
      </c>
      <c r="BQ5" s="6">
        <v>4.6663555762949129E-6</v>
      </c>
    </row>
    <row r="6" spans="1:71" x14ac:dyDescent="0.25">
      <c r="A6" s="4">
        <v>3</v>
      </c>
      <c r="B6" s="11">
        <v>1798.9223809</v>
      </c>
      <c r="C6" s="6">
        <v>4287.1553463349028</v>
      </c>
      <c r="D6" s="1"/>
      <c r="E6" s="19">
        <v>3</v>
      </c>
      <c r="F6" s="24">
        <v>16.812358700000001</v>
      </c>
      <c r="G6" s="20">
        <v>638.87020847343649</v>
      </c>
      <c r="H6" s="1"/>
      <c r="I6" s="4">
        <v>3</v>
      </c>
      <c r="J6" s="11">
        <v>230</v>
      </c>
      <c r="K6" s="6">
        <v>39.4</v>
      </c>
      <c r="M6" s="11">
        <v>3</v>
      </c>
      <c r="N6" s="11">
        <v>91</v>
      </c>
      <c r="O6" s="11">
        <v>34.9</v>
      </c>
      <c r="Q6" s="4">
        <v>3</v>
      </c>
      <c r="R6" s="11">
        <v>1.8000000000000007</v>
      </c>
      <c r="S6" s="5">
        <v>0.245</v>
      </c>
      <c r="T6" s="34">
        <v>4.0000000000000002E-4</v>
      </c>
      <c r="U6" s="29" t="s">
        <v>23</v>
      </c>
      <c r="V6" s="11" t="s">
        <v>19</v>
      </c>
      <c r="W6" s="30" t="s">
        <v>20</v>
      </c>
      <c r="Y6" s="4">
        <v>3</v>
      </c>
      <c r="Z6" s="11">
        <v>2.4000000000000004E-2</v>
      </c>
      <c r="AA6" s="5">
        <v>0.41000000000000003</v>
      </c>
      <c r="AB6" s="11">
        <v>5.0000000000000001E-4</v>
      </c>
      <c r="AC6" s="29" t="s">
        <v>23</v>
      </c>
      <c r="AD6" s="34" t="s">
        <v>19</v>
      </c>
      <c r="AE6" s="30" t="s">
        <v>21</v>
      </c>
      <c r="AG6" s="4">
        <v>3</v>
      </c>
      <c r="AH6" s="34">
        <v>2E-3</v>
      </c>
      <c r="AI6" s="6">
        <v>0.33</v>
      </c>
      <c r="AJ6" s="4">
        <v>2E-3</v>
      </c>
      <c r="AK6" s="34" t="s">
        <v>23</v>
      </c>
      <c r="AL6" s="30" t="s">
        <v>19</v>
      </c>
      <c r="AM6" s="30" t="s">
        <v>20</v>
      </c>
      <c r="AP6" s="4">
        <v>3</v>
      </c>
      <c r="AQ6" s="4">
        <v>0.67999999999999972</v>
      </c>
      <c r="AR6" s="4">
        <v>1.56</v>
      </c>
      <c r="AS6" s="11">
        <v>5.0000000000000001E-3</v>
      </c>
      <c r="AT6" s="30" t="s">
        <v>23</v>
      </c>
      <c r="AU6" s="30" t="s">
        <v>19</v>
      </c>
      <c r="AV6" s="30" t="s">
        <v>16</v>
      </c>
      <c r="AX6" s="4">
        <v>3</v>
      </c>
      <c r="AY6" s="4">
        <v>7.1199999999999996E-4</v>
      </c>
      <c r="AZ6" s="11">
        <v>1.24</v>
      </c>
      <c r="BA6" s="6">
        <v>1.0000000000000001E-5</v>
      </c>
      <c r="BB6" s="6" t="s">
        <v>17</v>
      </c>
      <c r="BC6" s="4" t="s">
        <v>15</v>
      </c>
      <c r="BD6" s="11" t="s">
        <v>16</v>
      </c>
      <c r="BF6" s="4">
        <v>3</v>
      </c>
      <c r="BG6" s="4">
        <v>3.4999999999999976E-2</v>
      </c>
      <c r="BH6" s="11">
        <v>0.27500000000000002</v>
      </c>
      <c r="BI6" s="30">
        <v>1.0000000000000001E-5</v>
      </c>
      <c r="BJ6" s="30" t="s">
        <v>23</v>
      </c>
      <c r="BK6" s="37" t="s">
        <v>15</v>
      </c>
      <c r="BL6" s="34" t="s">
        <v>29</v>
      </c>
      <c r="BM6" s="2"/>
      <c r="BN6" s="4">
        <v>3</v>
      </c>
      <c r="BO6" s="4">
        <v>4.6795769170944153E-4</v>
      </c>
      <c r="BP6" s="11">
        <v>8.8894073728418104E-4</v>
      </c>
      <c r="BQ6" s="6">
        <v>3.2664489034064394E-5</v>
      </c>
    </row>
    <row r="7" spans="1:71" x14ac:dyDescent="0.25">
      <c r="A7" s="4">
        <v>4</v>
      </c>
      <c r="B7" s="11">
        <v>336.24717400000003</v>
      </c>
      <c r="C7" s="6">
        <v>17737.054472091462</v>
      </c>
      <c r="D7" s="1"/>
      <c r="E7" s="19">
        <v>4</v>
      </c>
      <c r="F7" s="24">
        <v>3581.0324031</v>
      </c>
      <c r="G7" s="20">
        <v>1176.8661735036987</v>
      </c>
      <c r="H7" s="1"/>
      <c r="I7" s="4">
        <v>4</v>
      </c>
      <c r="J7" s="11">
        <v>585</v>
      </c>
      <c r="K7" s="6">
        <v>21.1</v>
      </c>
      <c r="M7" s="11">
        <v>4</v>
      </c>
      <c r="N7" s="11">
        <v>38</v>
      </c>
      <c r="O7" s="11">
        <v>17.600000000000001</v>
      </c>
      <c r="Q7" s="4">
        <v>4</v>
      </c>
      <c r="R7" s="11">
        <v>0.80000000000000071</v>
      </c>
      <c r="S7" s="5">
        <v>0.08</v>
      </c>
      <c r="T7" s="34">
        <v>2.0000000000000001E-4</v>
      </c>
      <c r="U7" s="29" t="s">
        <v>23</v>
      </c>
      <c r="V7" s="11" t="s">
        <v>19</v>
      </c>
      <c r="W7" s="30" t="s">
        <v>20</v>
      </c>
      <c r="Y7" s="4">
        <v>4</v>
      </c>
      <c r="Z7" s="11">
        <v>0.14599999999999999</v>
      </c>
      <c r="AA7" s="5">
        <v>0.315</v>
      </c>
      <c r="AB7" s="11">
        <v>9.0000000000000008E-4</v>
      </c>
      <c r="AC7" s="29" t="s">
        <v>23</v>
      </c>
      <c r="AD7" s="34" t="s">
        <v>19</v>
      </c>
      <c r="AE7" s="30" t="s">
        <v>32</v>
      </c>
      <c r="AG7" s="4">
        <v>4</v>
      </c>
      <c r="AH7" s="34">
        <v>5.0000000000000001E-3</v>
      </c>
      <c r="AI7" s="6">
        <v>1.29</v>
      </c>
      <c r="AJ7" s="4">
        <v>5.0000000000000001E-3</v>
      </c>
      <c r="AK7" s="34" t="s">
        <v>23</v>
      </c>
      <c r="AL7" s="30" t="s">
        <v>19</v>
      </c>
      <c r="AM7" s="30" t="s">
        <v>32</v>
      </c>
      <c r="AP7" s="4">
        <v>4</v>
      </c>
      <c r="AQ7" s="4">
        <v>0.16000000000000014</v>
      </c>
      <c r="AR7" s="4">
        <v>1.76</v>
      </c>
      <c r="AS7" s="11">
        <v>2.5000000000000001E-2</v>
      </c>
      <c r="AT7" s="30" t="s">
        <v>23</v>
      </c>
      <c r="AU7" s="30" t="s">
        <v>19</v>
      </c>
      <c r="AV7" s="30" t="s">
        <v>29</v>
      </c>
      <c r="AX7" s="4">
        <v>4</v>
      </c>
      <c r="AY7" s="4">
        <v>3.1800000000000009E-4</v>
      </c>
      <c r="AZ7" s="11">
        <v>5.7000000000000002E-2</v>
      </c>
      <c r="BA7" s="6">
        <v>1E-4</v>
      </c>
      <c r="BB7" s="6" t="s">
        <v>18</v>
      </c>
      <c r="BC7" s="4" t="s">
        <v>19</v>
      </c>
      <c r="BD7" s="11" t="s">
        <v>20</v>
      </c>
      <c r="BF7" s="4">
        <v>4</v>
      </c>
      <c r="BG7" s="4">
        <v>0.27</v>
      </c>
      <c r="BH7" s="11">
        <v>0.32</v>
      </c>
      <c r="BI7" s="30">
        <v>2.9999999999999997E-4</v>
      </c>
      <c r="BJ7" s="30" t="s">
        <v>23</v>
      </c>
      <c r="BK7" s="37" t="s">
        <v>15</v>
      </c>
      <c r="BL7" s="34" t="s">
        <v>28</v>
      </c>
      <c r="BM7" s="2"/>
      <c r="BN7" s="4">
        <v>4</v>
      </c>
      <c r="BO7" s="4">
        <v>3.0860164877897025E-4</v>
      </c>
      <c r="BP7" s="11">
        <v>1.7638824078394773E-3</v>
      </c>
      <c r="BQ7" s="6">
        <v>1.0110437081972312E-5</v>
      </c>
    </row>
    <row r="8" spans="1:71" x14ac:dyDescent="0.25">
      <c r="A8" s="4">
        <v>5</v>
      </c>
      <c r="B8" s="11">
        <v>554.80783710000003</v>
      </c>
      <c r="C8" s="6">
        <v>790.18157363819762</v>
      </c>
      <c r="D8" s="1"/>
      <c r="E8" s="19">
        <v>5</v>
      </c>
      <c r="F8" s="24">
        <v>1529.9246417000002</v>
      </c>
      <c r="G8" s="20">
        <v>5228.6482851378614</v>
      </c>
      <c r="H8" s="1"/>
      <c r="I8" s="4">
        <v>5</v>
      </c>
      <c r="J8" s="11">
        <v>246</v>
      </c>
      <c r="K8" s="6">
        <v>28.4</v>
      </c>
      <c r="M8" s="11">
        <v>5</v>
      </c>
      <c r="N8" s="11">
        <v>13</v>
      </c>
      <c r="O8" s="11">
        <v>24.9</v>
      </c>
      <c r="Q8" s="4">
        <v>5</v>
      </c>
      <c r="R8" s="11">
        <v>9.7999999999999972</v>
      </c>
      <c r="S8" s="5">
        <v>0.126</v>
      </c>
      <c r="T8" s="34">
        <v>5.0000000000000001E-4</v>
      </c>
      <c r="U8" s="29" t="s">
        <v>23</v>
      </c>
      <c r="V8" s="11" t="s">
        <v>19</v>
      </c>
      <c r="W8" s="30" t="s">
        <v>20</v>
      </c>
      <c r="Y8" s="4">
        <v>5</v>
      </c>
      <c r="Z8" s="11">
        <v>2.3000000000000007E-2</v>
      </c>
      <c r="AA8" s="5">
        <v>0.17300000000000001</v>
      </c>
      <c r="AB8" s="11">
        <v>2.9999999999999997E-4</v>
      </c>
      <c r="AC8" s="29" t="s">
        <v>23</v>
      </c>
      <c r="AD8" s="34" t="s">
        <v>19</v>
      </c>
      <c r="AE8" s="30" t="s">
        <v>32</v>
      </c>
      <c r="AG8" s="4">
        <v>5</v>
      </c>
      <c r="AH8" s="34">
        <v>2.0000000000000001E-4</v>
      </c>
      <c r="AI8" s="6">
        <v>0.39</v>
      </c>
      <c r="AJ8" s="4">
        <v>2.0000000000000001E-4</v>
      </c>
      <c r="AK8" s="34" t="s">
        <v>23</v>
      </c>
      <c r="AL8" s="30" t="s">
        <v>19</v>
      </c>
      <c r="AM8" s="30" t="s">
        <v>20</v>
      </c>
      <c r="AP8" s="4">
        <v>5</v>
      </c>
      <c r="AQ8" s="4">
        <v>1.08</v>
      </c>
      <c r="AR8" s="4">
        <v>3.71</v>
      </c>
      <c r="AS8" s="11">
        <v>2E-3</v>
      </c>
      <c r="AT8" s="30" t="s">
        <v>23</v>
      </c>
      <c r="AU8" s="30" t="s">
        <v>19</v>
      </c>
      <c r="AV8" s="30" t="s">
        <v>21</v>
      </c>
      <c r="AX8" s="4">
        <v>5</v>
      </c>
      <c r="AY8" s="4">
        <v>4.8000000000000023E-4</v>
      </c>
      <c r="AZ8" s="11">
        <v>0.16</v>
      </c>
      <c r="BA8" s="6">
        <v>2E-3</v>
      </c>
      <c r="BB8" s="6" t="s">
        <v>18</v>
      </c>
      <c r="BC8" s="4" t="s">
        <v>19</v>
      </c>
      <c r="BD8" s="11" t="s">
        <v>21</v>
      </c>
      <c r="BF8" s="4">
        <v>5</v>
      </c>
      <c r="BG8" s="4">
        <v>0.40400000000000003</v>
      </c>
      <c r="BH8" s="11">
        <v>0.29499999999999998</v>
      </c>
      <c r="BI8" s="30">
        <v>1.0000000000000001E-5</v>
      </c>
      <c r="BJ8" s="30" t="s">
        <v>23</v>
      </c>
      <c r="BK8" s="37" t="s">
        <v>15</v>
      </c>
      <c r="BL8" s="34" t="s">
        <v>31</v>
      </c>
      <c r="BM8" s="2"/>
      <c r="BN8" s="4">
        <v>5</v>
      </c>
      <c r="BO8" s="4">
        <v>2.1543008243894851E-4</v>
      </c>
      <c r="BP8" s="11">
        <v>1.3415772281847875E-3</v>
      </c>
      <c r="BQ8" s="6">
        <v>2.7998133457769479E-5</v>
      </c>
    </row>
    <row r="9" spans="1:71" x14ac:dyDescent="0.25">
      <c r="A9" s="4">
        <v>6</v>
      </c>
      <c r="B9" s="11">
        <v>857.43029369999999</v>
      </c>
      <c r="C9" s="6">
        <v>739.74445191661061</v>
      </c>
      <c r="D9" s="1"/>
      <c r="E9" s="19">
        <v>6</v>
      </c>
      <c r="F9" s="24">
        <v>689.30670669999995</v>
      </c>
      <c r="G9" s="20">
        <v>5010.0874243443177</v>
      </c>
      <c r="H9" s="1"/>
      <c r="I9" s="4">
        <v>6</v>
      </c>
      <c r="J9" s="11">
        <v>247.00000000000003</v>
      </c>
      <c r="K9" s="6">
        <v>24.7</v>
      </c>
      <c r="M9" s="11">
        <v>6</v>
      </c>
      <c r="N9" s="11">
        <v>25</v>
      </c>
      <c r="O9" s="11">
        <v>14.5</v>
      </c>
      <c r="Q9" s="4">
        <v>6</v>
      </c>
      <c r="R9" s="11">
        <v>15.300000000000004</v>
      </c>
      <c r="S9" s="5">
        <v>0.35399999999999998</v>
      </c>
      <c r="T9" s="34">
        <v>2.9999999999999997E-4</v>
      </c>
      <c r="U9" s="29" t="s">
        <v>23</v>
      </c>
      <c r="V9" s="11" t="s">
        <v>19</v>
      </c>
      <c r="W9" s="30" t="s">
        <v>32</v>
      </c>
      <c r="Y9" s="4">
        <v>6</v>
      </c>
      <c r="Z9" s="11">
        <v>7.1999999999999995E-2</v>
      </c>
      <c r="AA9" s="5">
        <v>0.153</v>
      </c>
      <c r="AB9" s="11">
        <v>2.0000000000000001E-4</v>
      </c>
      <c r="AC9" s="29" t="s">
        <v>23</v>
      </c>
      <c r="AD9" s="34" t="s">
        <v>19</v>
      </c>
      <c r="AE9" s="30" t="s">
        <v>20</v>
      </c>
      <c r="AG9" s="4">
        <v>6</v>
      </c>
      <c r="AH9" s="34">
        <v>1.5E-3</v>
      </c>
      <c r="AI9" s="6">
        <v>3</v>
      </c>
      <c r="AJ9" s="4">
        <v>1.5E-3</v>
      </c>
      <c r="AK9" s="34" t="s">
        <v>23</v>
      </c>
      <c r="AL9" s="30" t="s">
        <v>19</v>
      </c>
      <c r="AM9" s="30" t="s">
        <v>30</v>
      </c>
      <c r="AP9" s="4">
        <v>6</v>
      </c>
      <c r="AQ9" s="4">
        <v>1.6470000000000002</v>
      </c>
      <c r="AR9" s="4">
        <v>0.51</v>
      </c>
      <c r="AS9" s="11">
        <v>1E-3</v>
      </c>
      <c r="AT9" s="30" t="s">
        <v>23</v>
      </c>
      <c r="AU9" s="30" t="s">
        <v>19</v>
      </c>
      <c r="AV9" s="30" t="s">
        <v>31</v>
      </c>
      <c r="AX9" s="4">
        <v>6</v>
      </c>
      <c r="AY9" s="4">
        <v>8.4999999999999965E-5</v>
      </c>
      <c r="AZ9" s="11">
        <v>0.9</v>
      </c>
      <c r="BA9" s="6">
        <v>2.8000000000000001E-2</v>
      </c>
      <c r="BB9" s="6" t="s">
        <v>22</v>
      </c>
      <c r="BC9" s="4" t="s">
        <v>19</v>
      </c>
      <c r="BD9" s="11" t="s">
        <v>16</v>
      </c>
      <c r="BF9" s="4">
        <v>6</v>
      </c>
      <c r="BG9" s="4">
        <v>0.15999999999999992</v>
      </c>
      <c r="BH9" s="11">
        <v>0.54500000000000004</v>
      </c>
      <c r="BI9" s="30">
        <v>5.0000000000000002E-5</v>
      </c>
      <c r="BJ9" s="30" t="s">
        <v>23</v>
      </c>
      <c r="BK9" s="37" t="s">
        <v>15</v>
      </c>
      <c r="BL9" s="34" t="s">
        <v>21</v>
      </c>
      <c r="BM9" s="2"/>
      <c r="BN9" s="4">
        <v>6</v>
      </c>
      <c r="BO9" s="4">
        <v>4.2736039819567582E-4</v>
      </c>
      <c r="BP9" s="11">
        <v>1.2249183387774147E-3</v>
      </c>
      <c r="BQ9" s="6">
        <v>1.555451858764971E-6</v>
      </c>
    </row>
    <row r="10" spans="1:71" x14ac:dyDescent="0.25">
      <c r="A10" s="4">
        <v>7</v>
      </c>
      <c r="B10" s="11">
        <v>924.67972850000012</v>
      </c>
      <c r="C10" s="6">
        <v>5094.1492938802958</v>
      </c>
      <c r="D10" s="1"/>
      <c r="E10" s="19">
        <v>7</v>
      </c>
      <c r="F10" s="24">
        <v>2404.1672941000002</v>
      </c>
      <c r="G10" s="20">
        <v>9902.4882313382641</v>
      </c>
      <c r="H10" s="1"/>
      <c r="I10" s="4">
        <v>7</v>
      </c>
      <c r="J10" s="11">
        <v>312</v>
      </c>
      <c r="K10" s="6">
        <v>28.4</v>
      </c>
      <c r="M10" s="11">
        <v>7</v>
      </c>
      <c r="N10" s="11">
        <v>60</v>
      </c>
      <c r="O10" s="11">
        <v>22.6</v>
      </c>
      <c r="Q10" s="4">
        <v>7</v>
      </c>
      <c r="R10" s="11">
        <v>13.299999999999997</v>
      </c>
      <c r="S10" s="5">
        <v>0.223</v>
      </c>
      <c r="T10" s="34">
        <v>2.0000000000000001E-4</v>
      </c>
      <c r="U10" s="29" t="s">
        <v>23</v>
      </c>
      <c r="V10" s="11" t="s">
        <v>19</v>
      </c>
      <c r="W10" s="30" t="s">
        <v>20</v>
      </c>
      <c r="Y10" s="4">
        <v>7</v>
      </c>
      <c r="Z10" s="11">
        <v>0.04</v>
      </c>
      <c r="AA10" s="5">
        <v>6.7000000000000004E-2</v>
      </c>
      <c r="AB10" s="11">
        <v>2.9999999999999997E-4</v>
      </c>
      <c r="AC10" s="29" t="s">
        <v>23</v>
      </c>
      <c r="AD10" s="34" t="s">
        <v>19</v>
      </c>
      <c r="AE10" s="30" t="s">
        <v>20</v>
      </c>
      <c r="AG10" s="4">
        <v>7</v>
      </c>
      <c r="AH10" s="34">
        <v>8.0000000000000004E-4</v>
      </c>
      <c r="AI10" s="6">
        <v>0.5</v>
      </c>
      <c r="AJ10" s="4">
        <v>8.0000000000000004E-4</v>
      </c>
      <c r="AK10" s="34" t="s">
        <v>23</v>
      </c>
      <c r="AL10" s="30" t="s">
        <v>19</v>
      </c>
      <c r="AM10" s="30" t="s">
        <v>20</v>
      </c>
      <c r="AP10" s="4">
        <v>7</v>
      </c>
      <c r="AQ10" s="4">
        <v>0.2629999999999999</v>
      </c>
      <c r="AR10" s="4">
        <v>0.31</v>
      </c>
      <c r="AS10" s="11">
        <v>1E-3</v>
      </c>
      <c r="AT10" s="30" t="s">
        <v>23</v>
      </c>
      <c r="AU10" s="30" t="s">
        <v>19</v>
      </c>
      <c r="AV10" s="30" t="s">
        <v>29</v>
      </c>
      <c r="AX10" s="4">
        <v>7</v>
      </c>
      <c r="AY10" s="4">
        <v>4.4999999999999928E-5</v>
      </c>
      <c r="AZ10" s="11">
        <v>5.5E-2</v>
      </c>
      <c r="BA10" s="6">
        <v>1E-4</v>
      </c>
      <c r="BB10" s="6" t="s">
        <v>23</v>
      </c>
      <c r="BC10" s="4" t="s">
        <v>15</v>
      </c>
      <c r="BD10" s="11" t="s">
        <v>21</v>
      </c>
      <c r="BF10" s="4">
        <v>7</v>
      </c>
      <c r="BG10" s="4">
        <v>0.15600000000000014</v>
      </c>
      <c r="BH10" s="11">
        <v>0.36499999999999999</v>
      </c>
      <c r="BI10" s="30">
        <v>5.0000000000000002E-5</v>
      </c>
      <c r="BJ10" s="30" t="s">
        <v>23</v>
      </c>
      <c r="BK10" s="37" t="s">
        <v>15</v>
      </c>
      <c r="BL10" s="34" t="s">
        <v>29</v>
      </c>
      <c r="BM10" s="2"/>
      <c r="BN10" s="4">
        <v>7</v>
      </c>
      <c r="BO10" s="4">
        <v>1.51376574895007E-3</v>
      </c>
      <c r="BP10" s="11">
        <v>2.8402550941048366E-3</v>
      </c>
      <c r="BQ10" s="6">
        <v>2.9553585316534451E-5</v>
      </c>
    </row>
    <row r="11" spans="1:71" x14ac:dyDescent="0.25">
      <c r="A11" s="4">
        <v>8</v>
      </c>
      <c r="B11" s="11">
        <v>1059.1785981</v>
      </c>
      <c r="C11" s="6">
        <v>2387.3570948217889</v>
      </c>
      <c r="D11" s="1"/>
      <c r="E11" s="19">
        <v>8</v>
      </c>
      <c r="F11" s="24">
        <v>84.061793500000007</v>
      </c>
      <c r="G11" s="20">
        <v>5144.5864156018833</v>
      </c>
      <c r="H11" s="1"/>
      <c r="I11" s="4">
        <v>8</v>
      </c>
      <c r="J11" s="11">
        <v>136</v>
      </c>
      <c r="K11" s="6">
        <v>11.1</v>
      </c>
      <c r="M11" s="11">
        <v>8</v>
      </c>
      <c r="N11" s="11">
        <v>39</v>
      </c>
      <c r="O11" s="11">
        <v>7.9</v>
      </c>
      <c r="Q11" s="4">
        <v>8</v>
      </c>
      <c r="R11" s="11">
        <v>2.75</v>
      </c>
      <c r="S11" s="5">
        <v>0.32</v>
      </c>
      <c r="T11" s="34">
        <v>5.9999999999999995E-4</v>
      </c>
      <c r="U11" s="29" t="s">
        <v>23</v>
      </c>
      <c r="V11" s="11" t="s">
        <v>19</v>
      </c>
      <c r="W11" s="30" t="s">
        <v>32</v>
      </c>
      <c r="Y11" s="4">
        <v>8</v>
      </c>
      <c r="Z11" s="11">
        <v>8.9999999999999854E-3</v>
      </c>
      <c r="AA11" s="5">
        <v>8.3000000000000004E-2</v>
      </c>
      <c r="AB11" s="11">
        <v>2.9999999999999997E-4</v>
      </c>
      <c r="AC11" s="29" t="s">
        <v>23</v>
      </c>
      <c r="AD11" s="34" t="s">
        <v>19</v>
      </c>
      <c r="AE11" s="30" t="s">
        <v>20</v>
      </c>
      <c r="AG11" s="4">
        <v>8</v>
      </c>
      <c r="AH11" s="34">
        <v>1E-3</v>
      </c>
      <c r="AI11" s="6">
        <v>4.25</v>
      </c>
      <c r="AJ11" s="4">
        <v>1E-3</v>
      </c>
      <c r="AK11" s="34" t="s">
        <v>23</v>
      </c>
      <c r="AL11" s="30" t="s">
        <v>19</v>
      </c>
      <c r="AM11" s="30" t="s">
        <v>32</v>
      </c>
      <c r="AP11" s="4">
        <v>8</v>
      </c>
      <c r="AQ11" s="4">
        <v>0.3100000000000005</v>
      </c>
      <c r="AR11" s="4">
        <v>2.85</v>
      </c>
      <c r="AS11" s="11">
        <v>0.03</v>
      </c>
      <c r="AT11" s="30" t="s">
        <v>43</v>
      </c>
      <c r="AU11" s="30" t="s">
        <v>27</v>
      </c>
      <c r="AV11" s="30" t="s">
        <v>29</v>
      </c>
      <c r="AX11" s="4">
        <v>8</v>
      </c>
      <c r="AY11" s="4">
        <v>4.0000000000000037E-5</v>
      </c>
      <c r="AZ11" s="11">
        <v>0.04</v>
      </c>
      <c r="BA11" s="6">
        <v>2.9999999999999997E-4</v>
      </c>
      <c r="BB11" s="6" t="s">
        <v>23</v>
      </c>
      <c r="BC11" s="4" t="s">
        <v>15</v>
      </c>
      <c r="BD11" s="11" t="s">
        <v>20</v>
      </c>
      <c r="BF11" s="4">
        <v>8</v>
      </c>
      <c r="BG11" s="4">
        <v>2.6999999999999913E-2</v>
      </c>
      <c r="BH11" s="11">
        <v>0.44</v>
      </c>
      <c r="BI11" s="30">
        <v>1.0000000000000001E-5</v>
      </c>
      <c r="BJ11" s="30" t="s">
        <v>23</v>
      </c>
      <c r="BK11" s="37" t="s">
        <v>15</v>
      </c>
      <c r="BL11" s="34" t="s">
        <v>31</v>
      </c>
      <c r="BM11" s="2"/>
      <c r="BN11" s="4">
        <v>8</v>
      </c>
      <c r="BO11" s="4">
        <v>2.080494633691087E-3</v>
      </c>
      <c r="BP11" s="11">
        <v>1.1751438792969356E-3</v>
      </c>
      <c r="BQ11" s="6">
        <v>2.0998600093327109E-5</v>
      </c>
    </row>
    <row r="12" spans="1:71" x14ac:dyDescent="0.25">
      <c r="A12" s="4">
        <v>9</v>
      </c>
      <c r="B12" s="11">
        <v>1277.7392612000001</v>
      </c>
      <c r="C12" s="6">
        <v>2639.5427034297245</v>
      </c>
      <c r="D12" s="1"/>
      <c r="E12" s="19">
        <v>9</v>
      </c>
      <c r="F12" s="24">
        <v>3278.4099464999999</v>
      </c>
      <c r="G12" s="20">
        <v>6052.4546065904497</v>
      </c>
      <c r="H12" s="1"/>
      <c r="I12" s="4">
        <v>9</v>
      </c>
      <c r="J12" s="11">
        <v>80</v>
      </c>
      <c r="K12" s="6">
        <v>7</v>
      </c>
      <c r="M12" s="11">
        <v>9</v>
      </c>
      <c r="N12" s="11">
        <v>11</v>
      </c>
      <c r="O12" s="11">
        <v>22.6</v>
      </c>
      <c r="Q12" s="4">
        <v>9</v>
      </c>
      <c r="R12" s="11">
        <v>12.75</v>
      </c>
      <c r="S12" s="5">
        <v>0.33799999999999997</v>
      </c>
      <c r="T12" s="34">
        <v>2.0000000000000001E-4</v>
      </c>
      <c r="U12" s="29" t="s">
        <v>23</v>
      </c>
      <c r="V12" s="11" t="s">
        <v>19</v>
      </c>
      <c r="W12" s="30" t="s">
        <v>20</v>
      </c>
      <c r="Y12" s="4">
        <v>9</v>
      </c>
      <c r="Z12" s="11">
        <v>0.01</v>
      </c>
      <c r="AA12" s="5">
        <v>0.5</v>
      </c>
      <c r="AB12" s="11">
        <v>8.0000000000000004E-4</v>
      </c>
      <c r="AC12" s="29" t="s">
        <v>23</v>
      </c>
      <c r="AD12" s="34" t="s">
        <v>19</v>
      </c>
      <c r="AE12" s="30" t="s">
        <v>20</v>
      </c>
      <c r="AG12" s="4">
        <v>9</v>
      </c>
      <c r="AH12" s="34">
        <v>6.0000000000000001E-3</v>
      </c>
      <c r="AI12" s="6">
        <v>9.2200000000000006</v>
      </c>
      <c r="AJ12" s="4">
        <v>6.0000000000000001E-3</v>
      </c>
      <c r="AK12" s="34" t="s">
        <v>23</v>
      </c>
      <c r="AL12" s="30" t="s">
        <v>19</v>
      </c>
      <c r="AM12" s="30" t="s">
        <v>31</v>
      </c>
      <c r="AP12" s="4">
        <v>9</v>
      </c>
      <c r="AQ12" s="4">
        <v>1.3949999999999996</v>
      </c>
      <c r="AR12" s="4">
        <v>0.88</v>
      </c>
      <c r="AS12" s="11">
        <v>5.0000000000000002E-5</v>
      </c>
      <c r="AT12" s="30" t="s">
        <v>23</v>
      </c>
      <c r="AU12" s="30" t="s">
        <v>15</v>
      </c>
      <c r="AV12" s="30" t="s">
        <v>20</v>
      </c>
      <c r="AX12" s="4">
        <v>9</v>
      </c>
      <c r="AY12" s="4">
        <v>4.0000000000000037E-5</v>
      </c>
      <c r="AZ12" s="11">
        <v>0.05</v>
      </c>
      <c r="BA12" s="6">
        <v>2.0000000000000001E-4</v>
      </c>
      <c r="BB12" s="6" t="s">
        <v>23</v>
      </c>
      <c r="BC12" s="4" t="s">
        <v>15</v>
      </c>
      <c r="BD12" s="11" t="s">
        <v>21</v>
      </c>
      <c r="BF12" s="4">
        <v>9</v>
      </c>
      <c r="BG12" s="4">
        <v>0.22500000000000009</v>
      </c>
      <c r="BH12" s="11">
        <v>0.31</v>
      </c>
      <c r="BI12" s="30">
        <v>1.0000000000000001E-5</v>
      </c>
      <c r="BJ12" s="30" t="s">
        <v>23</v>
      </c>
      <c r="BK12" s="37" t="s">
        <v>15</v>
      </c>
      <c r="BL12" s="34" t="s">
        <v>29</v>
      </c>
      <c r="BM12" s="2"/>
      <c r="BN12" s="4">
        <v>9</v>
      </c>
      <c r="BO12" s="4">
        <v>1.8386996422460724E-3</v>
      </c>
      <c r="BP12" s="11">
        <v>3.453103126458236E-4</v>
      </c>
      <c r="BQ12" s="6">
        <v>2.1776326022709595E-5</v>
      </c>
    </row>
    <row r="13" spans="1:71" x14ac:dyDescent="0.25">
      <c r="A13" s="4">
        <v>10</v>
      </c>
      <c r="B13" s="11">
        <v>2437.7920115000002</v>
      </c>
      <c r="C13" s="6">
        <v>7868.190988567585</v>
      </c>
      <c r="D13" s="1"/>
      <c r="E13" s="19">
        <v>10</v>
      </c>
      <c r="F13" s="24">
        <v>1983.8583266000001</v>
      </c>
      <c r="G13" s="20">
        <v>12205.783456624076</v>
      </c>
      <c r="H13" s="1"/>
      <c r="I13" s="4">
        <v>10</v>
      </c>
      <c r="J13" s="11">
        <v>130</v>
      </c>
      <c r="K13" s="6">
        <v>24.9</v>
      </c>
      <c r="M13" s="11">
        <v>10</v>
      </c>
      <c r="N13" s="11">
        <v>87</v>
      </c>
      <c r="O13" s="11">
        <v>12.2</v>
      </c>
      <c r="Q13" s="4">
        <v>10</v>
      </c>
      <c r="R13" s="11">
        <v>6.7000000000000028</v>
      </c>
      <c r="S13" s="5">
        <v>0.96</v>
      </c>
      <c r="T13" s="34">
        <v>8.0000000000000004E-4</v>
      </c>
      <c r="U13" s="29" t="s">
        <v>23</v>
      </c>
      <c r="V13" s="11" t="s">
        <v>19</v>
      </c>
      <c r="W13" s="30" t="s">
        <v>32</v>
      </c>
      <c r="Y13" s="4">
        <v>10</v>
      </c>
      <c r="Z13" s="11">
        <v>3.8000000000000041E-2</v>
      </c>
      <c r="AA13" s="5">
        <v>0.14499999999999999</v>
      </c>
      <c r="AB13" s="11">
        <v>2.0000000000000001E-4</v>
      </c>
      <c r="AC13" s="29" t="s">
        <v>23</v>
      </c>
      <c r="AD13" s="34" t="s">
        <v>19</v>
      </c>
      <c r="AE13" s="30" t="s">
        <v>20</v>
      </c>
      <c r="AG13" s="4">
        <v>10</v>
      </c>
      <c r="AH13" s="34">
        <v>3.0000000000000001E-3</v>
      </c>
      <c r="AI13" s="6">
        <v>0.62</v>
      </c>
      <c r="AJ13" s="4">
        <v>3.0000000000000001E-3</v>
      </c>
      <c r="AK13" s="34" t="s">
        <v>23</v>
      </c>
      <c r="AL13" s="30" t="s">
        <v>15</v>
      </c>
      <c r="AM13" s="30" t="s">
        <v>29</v>
      </c>
      <c r="AP13" s="4">
        <v>10</v>
      </c>
      <c r="AQ13" s="4">
        <v>0.78500000000000014</v>
      </c>
      <c r="AR13" s="4">
        <v>2.02</v>
      </c>
      <c r="AS13" s="11">
        <v>2.0000000000000001E-4</v>
      </c>
      <c r="AT13" s="30" t="s">
        <v>23</v>
      </c>
      <c r="AU13" s="30" t="s">
        <v>15</v>
      </c>
      <c r="AV13" s="30" t="s">
        <v>31</v>
      </c>
      <c r="AX13" s="4">
        <v>10</v>
      </c>
      <c r="AY13" s="4">
        <v>5.9999999999997833E-6</v>
      </c>
      <c r="AZ13" s="11">
        <v>0.15</v>
      </c>
      <c r="BA13" s="6">
        <v>6.9999999999999999E-4</v>
      </c>
      <c r="BB13" s="6" t="s">
        <v>23</v>
      </c>
      <c r="BC13" s="4" t="s">
        <v>15</v>
      </c>
      <c r="BD13" s="11" t="s">
        <v>16</v>
      </c>
      <c r="BF13" s="4">
        <v>10</v>
      </c>
      <c r="BG13" s="4">
        <v>3.0000000000000027E-2</v>
      </c>
      <c r="BH13" s="11">
        <v>0.66</v>
      </c>
      <c r="BI13" s="30">
        <v>5.0000000000000001E-4</v>
      </c>
      <c r="BJ13" s="30" t="s">
        <v>23</v>
      </c>
      <c r="BK13" s="37" t="s">
        <v>15</v>
      </c>
      <c r="BL13" s="34" t="s">
        <v>33</v>
      </c>
      <c r="BM13" s="2"/>
      <c r="BN13" s="4">
        <v>10</v>
      </c>
      <c r="BO13" s="4">
        <v>2.224062840255094E-3</v>
      </c>
      <c r="BP13" s="11">
        <v>3.3986623114014611E-4</v>
      </c>
      <c r="BQ13" s="6">
        <v>7.7772592938248556E-6</v>
      </c>
    </row>
    <row r="14" spans="1:71" x14ac:dyDescent="0.25">
      <c r="A14" s="4">
        <v>11</v>
      </c>
      <c r="B14" s="11">
        <v>2858.1009789999998</v>
      </c>
      <c r="C14" s="6">
        <v>5733.0195023537326</v>
      </c>
      <c r="D14" s="1"/>
      <c r="E14" s="21">
        <v>11</v>
      </c>
      <c r="F14" s="25">
        <v>3765.9683488000005</v>
      </c>
      <c r="G14" s="22">
        <v>17737.054472091462</v>
      </c>
      <c r="H14" s="1"/>
      <c r="I14" s="4">
        <v>11</v>
      </c>
      <c r="J14" s="11">
        <v>473.00000000000006</v>
      </c>
      <c r="K14" s="6">
        <v>29.7</v>
      </c>
      <c r="M14" s="11">
        <v>11</v>
      </c>
      <c r="N14" s="11">
        <v>27</v>
      </c>
      <c r="O14" s="11">
        <v>19.899999999999999</v>
      </c>
      <c r="Q14" s="4">
        <v>11</v>
      </c>
      <c r="R14" s="11">
        <v>8.5999999999999943</v>
      </c>
      <c r="S14" s="5">
        <v>0.16399999999999998</v>
      </c>
      <c r="T14" s="34">
        <v>1.0000000000000001E-5</v>
      </c>
      <c r="U14" s="29" t="s">
        <v>23</v>
      </c>
      <c r="V14" s="11" t="s">
        <v>19</v>
      </c>
      <c r="W14" s="30" t="s">
        <v>20</v>
      </c>
      <c r="Y14" s="4">
        <v>11</v>
      </c>
      <c r="Z14" s="11">
        <v>0.26799999999999996</v>
      </c>
      <c r="AA14" s="5">
        <v>0.26600000000000001</v>
      </c>
      <c r="AB14" s="11">
        <v>6.9999999999999999E-4</v>
      </c>
      <c r="AC14" s="29" t="s">
        <v>23</v>
      </c>
      <c r="AD14" s="34" t="s">
        <v>19</v>
      </c>
      <c r="AE14" s="30" t="s">
        <v>32</v>
      </c>
      <c r="AG14" s="4">
        <v>11</v>
      </c>
      <c r="AH14" s="34">
        <v>1E-3</v>
      </c>
      <c r="AI14" s="6">
        <v>0.81</v>
      </c>
      <c r="AJ14" s="4">
        <v>1E-3</v>
      </c>
      <c r="AK14" s="34" t="s">
        <v>23</v>
      </c>
      <c r="AL14" s="30" t="s">
        <v>19</v>
      </c>
      <c r="AM14" s="30" t="s">
        <v>33</v>
      </c>
      <c r="AP14" s="4">
        <v>11</v>
      </c>
      <c r="AQ14" s="4">
        <v>0.20700000000000074</v>
      </c>
      <c r="AR14" s="4">
        <v>0.82000000000000006</v>
      </c>
      <c r="AS14" s="11">
        <v>2.9999999999999997E-4</v>
      </c>
      <c r="AT14" s="30" t="s">
        <v>23</v>
      </c>
      <c r="AU14" s="30" t="s">
        <v>15</v>
      </c>
      <c r="AV14" s="30" t="s">
        <v>31</v>
      </c>
      <c r="AX14" s="4">
        <v>11</v>
      </c>
      <c r="AY14" s="4">
        <v>4.0000000000000041E-6</v>
      </c>
      <c r="AZ14" s="11">
        <v>0.11</v>
      </c>
      <c r="BA14" s="6">
        <v>1.5E-3</v>
      </c>
      <c r="BB14" s="6" t="s">
        <v>22</v>
      </c>
      <c r="BC14" s="4" t="s">
        <v>19</v>
      </c>
      <c r="BD14" s="11" t="s">
        <v>20</v>
      </c>
      <c r="BF14" s="4">
        <v>11</v>
      </c>
      <c r="BG14" s="4">
        <v>1.0999999999999899E-2</v>
      </c>
      <c r="BH14" s="11">
        <v>0.43</v>
      </c>
      <c r="BI14" s="30">
        <v>1.4999999999999999E-4</v>
      </c>
      <c r="BJ14" s="30" t="s">
        <v>23</v>
      </c>
      <c r="BK14" s="37" t="s">
        <v>15</v>
      </c>
      <c r="BL14" s="34" t="s">
        <v>29</v>
      </c>
      <c r="BM14" s="2"/>
      <c r="BN14" s="4">
        <v>11</v>
      </c>
      <c r="BO14" s="4">
        <v>2.9312490278425883E-4</v>
      </c>
      <c r="BP14" s="11">
        <v>1.5352309846010264E-3</v>
      </c>
      <c r="BQ14" s="6">
        <v>1.1665888940737283E-5</v>
      </c>
    </row>
    <row r="15" spans="1:71" x14ac:dyDescent="0.25">
      <c r="A15" s="4">
        <v>12</v>
      </c>
      <c r="B15" s="11">
        <v>739.74378280000008</v>
      </c>
      <c r="C15" s="6">
        <v>5245.4606590450576</v>
      </c>
      <c r="D15" s="1"/>
      <c r="E15" s="1"/>
      <c r="F15" s="1"/>
      <c r="G15" s="1"/>
      <c r="H15" s="1"/>
      <c r="I15" s="4">
        <v>12</v>
      </c>
      <c r="J15" s="11">
        <v>55</v>
      </c>
      <c r="K15" s="6">
        <v>256.60000000000002</v>
      </c>
      <c r="M15" s="11">
        <v>12</v>
      </c>
      <c r="N15" s="11">
        <v>75</v>
      </c>
      <c r="O15" s="11">
        <v>19.899999999999999</v>
      </c>
      <c r="Q15" s="4">
        <v>12</v>
      </c>
      <c r="R15" s="11">
        <v>1.7999999999999972</v>
      </c>
      <c r="S15" s="5">
        <v>1.05</v>
      </c>
      <c r="T15" s="34">
        <v>5.0000000000000002E-5</v>
      </c>
      <c r="U15" s="29" t="s">
        <v>23</v>
      </c>
      <c r="V15" s="11" t="s">
        <v>19</v>
      </c>
      <c r="W15" s="30" t="s">
        <v>20</v>
      </c>
      <c r="Y15" s="4">
        <v>12</v>
      </c>
      <c r="Z15" s="11">
        <v>0.19700000000000004</v>
      </c>
      <c r="AA15" s="5">
        <v>0.43200000000000005</v>
      </c>
      <c r="AB15" s="11">
        <v>2.0000000000000001E-4</v>
      </c>
      <c r="AC15" s="29" t="s">
        <v>23</v>
      </c>
      <c r="AD15" s="34" t="s">
        <v>19</v>
      </c>
      <c r="AE15" s="30" t="s">
        <v>29</v>
      </c>
      <c r="AG15" s="4">
        <v>12</v>
      </c>
      <c r="AH15" s="34">
        <v>1E-3</v>
      </c>
      <c r="AI15" s="6">
        <v>2.38</v>
      </c>
      <c r="AJ15" s="4">
        <v>1E-3</v>
      </c>
      <c r="AK15" s="34" t="s">
        <v>23</v>
      </c>
      <c r="AL15" s="30" t="s">
        <v>19</v>
      </c>
      <c r="AM15" s="30" t="s">
        <v>33</v>
      </c>
      <c r="AP15" s="4">
        <v>12</v>
      </c>
      <c r="AQ15" s="4">
        <v>0.89299999999999891</v>
      </c>
      <c r="AR15" s="4">
        <v>4.7</v>
      </c>
      <c r="AS15" s="11">
        <v>5.0000000000000001E-3</v>
      </c>
      <c r="AT15" s="30" t="s">
        <v>23</v>
      </c>
      <c r="AU15" s="30" t="s">
        <v>19</v>
      </c>
      <c r="AV15" s="30" t="s">
        <v>33</v>
      </c>
      <c r="AX15" s="4">
        <v>12</v>
      </c>
      <c r="AY15" s="4">
        <v>3.2000000000000032E-5</v>
      </c>
      <c r="AZ15" s="11">
        <v>0.88</v>
      </c>
      <c r="BA15" s="6">
        <v>1.4E-3</v>
      </c>
      <c r="BB15" s="6" t="s">
        <v>22</v>
      </c>
      <c r="BC15" s="4" t="s">
        <v>19</v>
      </c>
      <c r="BD15" s="11" t="s">
        <v>21</v>
      </c>
      <c r="BF15" s="4">
        <v>12</v>
      </c>
      <c r="BG15" s="4">
        <v>3.0999999999999917E-2</v>
      </c>
      <c r="BH15" s="11">
        <v>0.49</v>
      </c>
      <c r="BI15" s="30">
        <v>4.0000000000000002E-4</v>
      </c>
      <c r="BJ15" s="30" t="s">
        <v>23</v>
      </c>
      <c r="BK15" s="37" t="s">
        <v>15</v>
      </c>
      <c r="BL15" s="34" t="s">
        <v>33</v>
      </c>
      <c r="BM15" s="2"/>
      <c r="BN15" s="4">
        <v>12</v>
      </c>
      <c r="BO15" s="4">
        <v>1.0592627158189453E-4</v>
      </c>
      <c r="BP15" s="11">
        <v>1.2490278425882715E-3</v>
      </c>
      <c r="BQ15" s="6">
        <v>1.3221340799502254E-5</v>
      </c>
    </row>
    <row r="16" spans="1:71" x14ac:dyDescent="0.25">
      <c r="A16" s="4">
        <v>13</v>
      </c>
      <c r="B16" s="11">
        <v>3698.7189140000005</v>
      </c>
      <c r="C16" s="6">
        <v>11146.603900470745</v>
      </c>
      <c r="D16" s="1"/>
      <c r="E16" s="1"/>
      <c r="F16" s="1"/>
      <c r="G16" s="1"/>
      <c r="H16" s="1"/>
      <c r="I16" s="4">
        <v>13</v>
      </c>
      <c r="J16" s="11">
        <v>565</v>
      </c>
      <c r="K16" s="6">
        <v>205.2</v>
      </c>
      <c r="M16" s="11">
        <v>13</v>
      </c>
      <c r="N16" s="11">
        <v>137</v>
      </c>
      <c r="O16" s="11">
        <v>50.1</v>
      </c>
      <c r="Q16" s="4">
        <v>13</v>
      </c>
      <c r="R16" s="11">
        <v>4.9000000000000057</v>
      </c>
      <c r="S16" s="5">
        <v>0.69900000000000007</v>
      </c>
      <c r="T16" s="34">
        <v>2.9999999999999997E-4</v>
      </c>
      <c r="U16" s="29" t="s">
        <v>23</v>
      </c>
      <c r="V16" s="11" t="s">
        <v>19</v>
      </c>
      <c r="W16" s="30" t="s">
        <v>32</v>
      </c>
      <c r="Y16" s="4">
        <v>13</v>
      </c>
      <c r="Z16" s="11">
        <v>0.16799999999999998</v>
      </c>
      <c r="AA16" s="5">
        <v>0.32</v>
      </c>
      <c r="AB16" s="11">
        <v>1E-3</v>
      </c>
      <c r="AC16" s="29" t="s">
        <v>23</v>
      </c>
      <c r="AD16" s="34" t="s">
        <v>19</v>
      </c>
      <c r="AE16" s="30" t="s">
        <v>20</v>
      </c>
      <c r="AG16" s="4">
        <v>13</v>
      </c>
      <c r="AH16" s="34">
        <v>1E-3</v>
      </c>
      <c r="AI16" s="6">
        <v>3.7600000000000002</v>
      </c>
      <c r="AJ16" s="4">
        <v>1E-3</v>
      </c>
      <c r="AK16" s="34" t="s">
        <v>23</v>
      </c>
      <c r="AL16" s="30" t="s">
        <v>19</v>
      </c>
      <c r="AM16" s="30" t="s">
        <v>30</v>
      </c>
      <c r="AP16" s="4">
        <v>13</v>
      </c>
      <c r="AQ16" s="4">
        <v>0.16000000000000014</v>
      </c>
      <c r="AR16" s="4">
        <v>0.97</v>
      </c>
      <c r="AS16" s="11">
        <v>4.0000000000000001E-3</v>
      </c>
      <c r="AT16" s="30" t="s">
        <v>23</v>
      </c>
      <c r="AU16" s="30" t="s">
        <v>19</v>
      </c>
      <c r="AV16" s="30" t="s">
        <v>21</v>
      </c>
      <c r="AX16" s="4">
        <v>13</v>
      </c>
      <c r="AY16" s="4">
        <v>6.0000000000000056E-5</v>
      </c>
      <c r="AZ16" s="11">
        <v>0.105</v>
      </c>
      <c r="BA16" s="6">
        <v>1.0000000000000001E-5</v>
      </c>
      <c r="BB16" s="6" t="s">
        <v>23</v>
      </c>
      <c r="BC16" s="4" t="s">
        <v>15</v>
      </c>
      <c r="BD16" s="11" t="s">
        <v>16</v>
      </c>
      <c r="BF16" s="4">
        <v>13</v>
      </c>
      <c r="BG16" s="4">
        <v>2.3000000000000131E-2</v>
      </c>
      <c r="BH16" s="11">
        <v>3.7000000000000005E-2</v>
      </c>
      <c r="BI16" s="30">
        <v>2.9999999999999997E-4</v>
      </c>
      <c r="BJ16" s="30" t="s">
        <v>23</v>
      </c>
      <c r="BK16" s="37" t="s">
        <v>15</v>
      </c>
      <c r="BL16" s="34" t="s">
        <v>28</v>
      </c>
      <c r="BM16" s="2"/>
      <c r="BN16" s="4">
        <v>13</v>
      </c>
      <c r="BO16" s="4">
        <v>8.7455280759060508E-4</v>
      </c>
      <c r="BP16" s="11">
        <v>2.4607248405661844E-3</v>
      </c>
      <c r="BQ16" s="6">
        <v>4.5885829833566641E-5</v>
      </c>
    </row>
    <row r="17" spans="1:69" x14ac:dyDescent="0.25">
      <c r="A17" s="4">
        <v>14</v>
      </c>
      <c r="B17" s="11">
        <v>2151.9819136000001</v>
      </c>
      <c r="C17" s="6">
        <v>2370.5447209145932</v>
      </c>
      <c r="D17" s="1"/>
      <c r="E17" s="1"/>
      <c r="F17" s="1"/>
      <c r="G17" s="1"/>
      <c r="H17" s="1"/>
      <c r="I17" s="4">
        <v>14</v>
      </c>
      <c r="J17" s="11">
        <v>12</v>
      </c>
      <c r="K17" s="6">
        <v>78.2</v>
      </c>
      <c r="M17" s="11">
        <v>14</v>
      </c>
      <c r="N17" s="11">
        <v>145</v>
      </c>
      <c r="O17" s="11">
        <v>40.199999999999996</v>
      </c>
      <c r="Q17" s="4">
        <v>14</v>
      </c>
      <c r="R17" s="11">
        <v>14.900000000000006</v>
      </c>
      <c r="S17" s="5">
        <v>0.57999999999999996</v>
      </c>
      <c r="T17" s="34">
        <v>1E-3</v>
      </c>
      <c r="U17" s="29" t="s">
        <v>23</v>
      </c>
      <c r="V17" s="11" t="s">
        <v>19</v>
      </c>
      <c r="W17" s="30" t="s">
        <v>16</v>
      </c>
      <c r="Y17" s="4">
        <v>14</v>
      </c>
      <c r="Z17" s="11">
        <v>0.3269999999999999</v>
      </c>
      <c r="AA17" s="5">
        <v>3.5000000000000003E-2</v>
      </c>
      <c r="AB17" s="11">
        <v>1E-3</v>
      </c>
      <c r="AC17" s="29" t="s">
        <v>23</v>
      </c>
      <c r="AD17" s="34" t="s">
        <v>19</v>
      </c>
      <c r="AE17" s="30" t="s">
        <v>16</v>
      </c>
      <c r="AG17" s="4">
        <v>14</v>
      </c>
      <c r="AH17" s="34">
        <v>3.0000000000000001E-3</v>
      </c>
      <c r="AI17" s="6">
        <v>4.24</v>
      </c>
      <c r="AJ17" s="4">
        <v>3.0000000000000001E-3</v>
      </c>
      <c r="AK17" s="34" t="s">
        <v>23</v>
      </c>
      <c r="AL17" s="30" t="s">
        <v>19</v>
      </c>
      <c r="AM17" s="30" t="s">
        <v>33</v>
      </c>
      <c r="AP17" s="4">
        <v>14</v>
      </c>
      <c r="AQ17" s="4">
        <v>4.0000000000000924E-2</v>
      </c>
      <c r="AR17" s="4">
        <v>0.48</v>
      </c>
      <c r="AS17" s="11">
        <v>5.0000000000000001E-3</v>
      </c>
      <c r="AT17" s="30" t="s">
        <v>23</v>
      </c>
      <c r="AU17" s="30" t="s">
        <v>19</v>
      </c>
      <c r="AV17" s="30" t="s">
        <v>16</v>
      </c>
      <c r="AX17" s="4">
        <v>14</v>
      </c>
      <c r="AY17" s="4">
        <v>9.7999999999999861E-5</v>
      </c>
      <c r="AZ17" s="11">
        <v>2.7000000000000003E-2</v>
      </c>
      <c r="BA17" s="6">
        <v>2.0000000000000001E-4</v>
      </c>
      <c r="BB17" s="6" t="s">
        <v>23</v>
      </c>
      <c r="BC17" s="4" t="s">
        <v>15</v>
      </c>
      <c r="BD17" s="11" t="s">
        <v>20</v>
      </c>
      <c r="BF17" s="4">
        <v>14</v>
      </c>
      <c r="BG17" s="4">
        <v>2.9999999999998916E-3</v>
      </c>
      <c r="BH17" s="11">
        <v>0.155</v>
      </c>
      <c r="BI17" s="30">
        <v>2.0000000000000001E-4</v>
      </c>
      <c r="BJ17" s="30" t="s">
        <v>23</v>
      </c>
      <c r="BK17" s="37" t="s">
        <v>15</v>
      </c>
      <c r="BL17" s="34" t="s">
        <v>29</v>
      </c>
      <c r="BM17" s="2"/>
      <c r="BN17" s="4">
        <v>14</v>
      </c>
      <c r="BO17" s="4">
        <v>9.1864986778659183E-4</v>
      </c>
      <c r="BP17" s="11">
        <v>5.7862809146056924E-4</v>
      </c>
      <c r="BQ17" s="6">
        <v>1.0888163011354798E-5</v>
      </c>
    </row>
    <row r="18" spans="1:69" x14ac:dyDescent="0.25">
      <c r="A18" s="4">
        <v>15</v>
      </c>
      <c r="B18" s="11">
        <v>1429.0504894999999</v>
      </c>
      <c r="C18" s="6">
        <v>2605.9179556153331</v>
      </c>
      <c r="D18" s="1"/>
      <c r="E18" s="1"/>
      <c r="F18" s="1"/>
      <c r="G18" s="1"/>
      <c r="H18" s="1"/>
      <c r="I18" s="4">
        <v>15</v>
      </c>
      <c r="J18" s="11">
        <v>446</v>
      </c>
      <c r="K18" s="6">
        <v>14.2</v>
      </c>
      <c r="M18" s="11">
        <v>15</v>
      </c>
      <c r="N18" s="11">
        <v>1096</v>
      </c>
      <c r="O18" s="11">
        <v>210.9</v>
      </c>
      <c r="Q18" s="4">
        <v>15</v>
      </c>
      <c r="R18" s="11">
        <v>13.599999999999994</v>
      </c>
      <c r="S18" s="5">
        <v>6.7000000000000004E-2</v>
      </c>
      <c r="T18" s="34">
        <v>1.0000000000000001E-5</v>
      </c>
      <c r="U18" s="29" t="s">
        <v>23</v>
      </c>
      <c r="V18" s="11" t="s">
        <v>19</v>
      </c>
      <c r="W18" s="30" t="s">
        <v>20</v>
      </c>
      <c r="Y18" s="4">
        <v>15</v>
      </c>
      <c r="Z18" s="11">
        <v>1.8000000000000113E-2</v>
      </c>
      <c r="AA18" s="5">
        <v>7.4999999999999997E-2</v>
      </c>
      <c r="AB18" s="11">
        <v>5.9999999999999995E-4</v>
      </c>
      <c r="AC18" s="29" t="s">
        <v>23</v>
      </c>
      <c r="AD18" s="34" t="s">
        <v>19</v>
      </c>
      <c r="AE18" s="30" t="s">
        <v>16</v>
      </c>
      <c r="AG18" s="4">
        <v>15</v>
      </c>
      <c r="AH18" s="34">
        <v>1.2E-2</v>
      </c>
      <c r="AI18" s="6">
        <v>4</v>
      </c>
      <c r="AJ18" s="4">
        <v>1.2E-2</v>
      </c>
      <c r="AK18" s="34" t="s">
        <v>23</v>
      </c>
      <c r="AL18" s="30" t="s">
        <v>19</v>
      </c>
      <c r="AM18" s="30" t="s">
        <v>30</v>
      </c>
      <c r="AP18" s="4">
        <v>15</v>
      </c>
      <c r="AQ18" s="4">
        <v>0.13999999999999879</v>
      </c>
      <c r="AR18" s="4">
        <v>1.9000000000000001</v>
      </c>
      <c r="AS18" s="11">
        <v>5.0000000000000001E-3</v>
      </c>
      <c r="AT18" s="30" t="s">
        <v>23</v>
      </c>
      <c r="AU18" s="30" t="s">
        <v>19</v>
      </c>
      <c r="AV18" s="30" t="s">
        <v>31</v>
      </c>
      <c r="AX18" s="4">
        <v>15</v>
      </c>
      <c r="AY18" s="4">
        <v>1.8999999999999996E-4</v>
      </c>
      <c r="AZ18" s="11">
        <v>3.87</v>
      </c>
      <c r="BA18" s="6">
        <v>0.01</v>
      </c>
      <c r="BB18" s="6" t="s">
        <v>24</v>
      </c>
      <c r="BC18" s="4" t="s">
        <v>19</v>
      </c>
      <c r="BD18" s="11" t="s">
        <v>25</v>
      </c>
      <c r="BF18" s="4">
        <v>15</v>
      </c>
      <c r="BG18" s="4">
        <v>2.4000000000000021E-2</v>
      </c>
      <c r="BH18" s="11">
        <v>0.11</v>
      </c>
      <c r="BI18" s="30">
        <v>2.0000000000000001E-4</v>
      </c>
      <c r="BJ18" s="30" t="s">
        <v>23</v>
      </c>
      <c r="BK18" s="37" t="s">
        <v>15</v>
      </c>
      <c r="BL18" s="34" t="s">
        <v>29</v>
      </c>
      <c r="BM18" s="2"/>
      <c r="BN18" s="4">
        <v>15</v>
      </c>
      <c r="BO18" s="4">
        <v>5.6952869808679413E-4</v>
      </c>
      <c r="BP18" s="11">
        <v>2.4420594182610045E-4</v>
      </c>
      <c r="BQ18" s="6">
        <v>9.3327111525898257E-6</v>
      </c>
    </row>
    <row r="19" spans="1:69" x14ac:dyDescent="0.25">
      <c r="A19" s="7">
        <v>16</v>
      </c>
      <c r="B19" s="12">
        <v>403.49660879999999</v>
      </c>
      <c r="C19" s="9">
        <v>1815.7363819771354</v>
      </c>
      <c r="D19" s="1"/>
      <c r="E19" s="1"/>
      <c r="F19" s="1"/>
      <c r="G19" s="1"/>
      <c r="H19" s="1"/>
      <c r="I19" s="4">
        <v>16</v>
      </c>
      <c r="J19" s="11">
        <v>111.00000000000001</v>
      </c>
      <c r="K19" s="6">
        <v>17.600000000000001</v>
      </c>
      <c r="M19" s="11">
        <v>16</v>
      </c>
      <c r="N19" s="11">
        <v>343.00000000000006</v>
      </c>
      <c r="O19" s="11">
        <v>22.6</v>
      </c>
      <c r="Q19" s="4">
        <v>16</v>
      </c>
      <c r="R19" s="11">
        <v>1</v>
      </c>
      <c r="S19" s="5">
        <v>8.5000000000000006E-2</v>
      </c>
      <c r="T19" s="34">
        <v>1.0000000000000001E-5</v>
      </c>
      <c r="U19" s="29" t="s">
        <v>23</v>
      </c>
      <c r="V19" s="11" t="s">
        <v>19</v>
      </c>
      <c r="W19" s="30" t="s">
        <v>20</v>
      </c>
      <c r="Y19" s="4">
        <v>16</v>
      </c>
      <c r="Z19" s="11">
        <v>5.0000000000000001E-3</v>
      </c>
      <c r="AA19" s="5">
        <v>0.78</v>
      </c>
      <c r="AB19" s="11">
        <v>3.0000000000000001E-3</v>
      </c>
      <c r="AC19" s="29" t="s">
        <v>23</v>
      </c>
      <c r="AD19" s="34" t="s">
        <v>19</v>
      </c>
      <c r="AE19" s="30" t="s">
        <v>31</v>
      </c>
      <c r="AG19" s="4">
        <v>16</v>
      </c>
      <c r="AH19" s="34">
        <v>5.0000000000000001E-4</v>
      </c>
      <c r="AI19" s="6">
        <v>0.15</v>
      </c>
      <c r="AJ19" s="4">
        <v>5.0000000000000001E-4</v>
      </c>
      <c r="AK19" s="34" t="s">
        <v>23</v>
      </c>
      <c r="AL19" s="30" t="s">
        <v>15</v>
      </c>
      <c r="AM19" s="30" t="s">
        <v>20</v>
      </c>
      <c r="AP19" s="4">
        <v>16</v>
      </c>
      <c r="AQ19" s="4">
        <v>0.25999999999999979</v>
      </c>
      <c r="AR19" s="4">
        <v>1.415</v>
      </c>
      <c r="AS19" s="11">
        <v>5.0000000000000001E-3</v>
      </c>
      <c r="AT19" s="30" t="s">
        <v>23</v>
      </c>
      <c r="AU19" s="30" t="s">
        <v>19</v>
      </c>
      <c r="AV19" s="30" t="s">
        <v>29</v>
      </c>
      <c r="AX19" s="4">
        <v>16</v>
      </c>
      <c r="AY19" s="4">
        <v>1.5700000000000002E-4</v>
      </c>
      <c r="AZ19" s="11">
        <v>0.31</v>
      </c>
      <c r="BA19" s="6">
        <v>1.0000000000000001E-5</v>
      </c>
      <c r="BB19" s="6" t="s">
        <v>23</v>
      </c>
      <c r="BC19" s="4" t="s">
        <v>15</v>
      </c>
      <c r="BD19" s="11" t="s">
        <v>21</v>
      </c>
      <c r="BF19" s="4">
        <v>16</v>
      </c>
      <c r="BG19" s="4">
        <v>5.0000000000001155E-3</v>
      </c>
      <c r="BH19" s="11">
        <v>0.107</v>
      </c>
      <c r="BI19" s="30">
        <v>1.0000000000000001E-5</v>
      </c>
      <c r="BJ19" s="30" t="s">
        <v>23</v>
      </c>
      <c r="BK19" s="37" t="s">
        <v>15</v>
      </c>
      <c r="BL19" s="34" t="s">
        <v>29</v>
      </c>
      <c r="BM19" s="2"/>
      <c r="BN19" s="4">
        <v>16</v>
      </c>
      <c r="BO19" s="4">
        <v>3.8419660911494789E-5</v>
      </c>
      <c r="BP19" s="11">
        <v>1.9909783792191628E-4</v>
      </c>
      <c r="BQ19" s="6">
        <v>4.6663555762949129E-6</v>
      </c>
    </row>
    <row r="20" spans="1:69" x14ac:dyDescent="0.25">
      <c r="D20" s="1"/>
      <c r="E20" s="1"/>
      <c r="F20" s="1"/>
      <c r="G20" s="1"/>
      <c r="H20" s="1"/>
      <c r="I20" s="4">
        <v>17</v>
      </c>
      <c r="J20" s="11">
        <v>173</v>
      </c>
      <c r="K20" s="6">
        <v>42.9</v>
      </c>
      <c r="M20" s="11">
        <v>17</v>
      </c>
      <c r="N20" s="11">
        <v>30</v>
      </c>
      <c r="O20" s="11">
        <v>19.899999999999999</v>
      </c>
      <c r="Q20" s="4">
        <v>17</v>
      </c>
      <c r="R20" s="11">
        <v>3.7999999999999972</v>
      </c>
      <c r="S20" s="5">
        <v>0.121</v>
      </c>
      <c r="T20" s="34">
        <v>2.0000000000000001E-4</v>
      </c>
      <c r="U20" s="29" t="s">
        <v>23</v>
      </c>
      <c r="V20" s="11" t="s">
        <v>19</v>
      </c>
      <c r="W20" s="30" t="s">
        <v>20</v>
      </c>
      <c r="Y20" s="4">
        <v>17</v>
      </c>
      <c r="Z20" s="11">
        <v>0.16500000000000001</v>
      </c>
      <c r="AA20" s="5">
        <v>0.18300000000000002</v>
      </c>
      <c r="AB20" s="11">
        <v>2.0000000000000001E-4</v>
      </c>
      <c r="AC20" s="29" t="s">
        <v>23</v>
      </c>
      <c r="AD20" s="34" t="s">
        <v>19</v>
      </c>
      <c r="AE20" s="30" t="s">
        <v>20</v>
      </c>
      <c r="AG20" s="4">
        <v>17</v>
      </c>
      <c r="AH20" s="34">
        <v>2.9999999999999997E-4</v>
      </c>
      <c r="AI20" s="6">
        <v>0.17500000000000002</v>
      </c>
      <c r="AJ20" s="4">
        <v>2.9999999999999997E-4</v>
      </c>
      <c r="AK20" s="34" t="s">
        <v>23</v>
      </c>
      <c r="AL20" s="30" t="s">
        <v>15</v>
      </c>
      <c r="AM20" s="30" t="s">
        <v>20</v>
      </c>
      <c r="AP20" s="4">
        <v>17</v>
      </c>
      <c r="AQ20" s="4">
        <v>8.5000000000000853E-2</v>
      </c>
      <c r="AR20" s="4">
        <v>0.95000000000000007</v>
      </c>
      <c r="AS20" s="11">
        <v>5.0000000000000002E-5</v>
      </c>
      <c r="AT20" s="30" t="s">
        <v>23</v>
      </c>
      <c r="AU20" s="30" t="s">
        <v>15</v>
      </c>
      <c r="AV20" s="30" t="s">
        <v>31</v>
      </c>
      <c r="AX20" s="4">
        <v>17</v>
      </c>
      <c r="AY20" s="4">
        <v>3.1300000000000018E-4</v>
      </c>
      <c r="AZ20" s="11">
        <v>0.14199999999999999</v>
      </c>
      <c r="BA20" s="6">
        <v>1.0000000000000001E-5</v>
      </c>
      <c r="BB20" s="6" t="s">
        <v>23</v>
      </c>
      <c r="BC20" s="4" t="s">
        <v>15</v>
      </c>
      <c r="BD20" s="11" t="s">
        <v>20</v>
      </c>
      <c r="BF20" s="4">
        <v>17</v>
      </c>
      <c r="BG20" s="4">
        <v>2.2999999999999909E-2</v>
      </c>
      <c r="BH20" s="11">
        <v>0.125</v>
      </c>
      <c r="BI20" s="30">
        <v>2.9999999999999997E-4</v>
      </c>
      <c r="BJ20" s="30" t="s">
        <v>23</v>
      </c>
      <c r="BK20" s="37" t="s">
        <v>15</v>
      </c>
      <c r="BL20" s="34" t="s">
        <v>29</v>
      </c>
      <c r="BM20" s="2"/>
      <c r="BN20" s="4">
        <v>17</v>
      </c>
      <c r="BO20" s="4">
        <v>6.8984289936226465E-4</v>
      </c>
      <c r="BP20" s="11">
        <v>3.453103126458235E-4</v>
      </c>
      <c r="BQ20" s="6">
        <v>9.3327111525898257E-6</v>
      </c>
    </row>
    <row r="21" spans="1:69" x14ac:dyDescent="0.25">
      <c r="D21" s="1"/>
      <c r="E21" s="1"/>
      <c r="F21" s="1"/>
      <c r="G21" s="1"/>
      <c r="H21" s="1"/>
      <c r="I21" s="4">
        <v>18</v>
      </c>
      <c r="J21" s="11">
        <v>248</v>
      </c>
      <c r="K21" s="6">
        <v>10.6</v>
      </c>
      <c r="M21" s="11">
        <v>18</v>
      </c>
      <c r="N21" s="11">
        <v>721</v>
      </c>
      <c r="O21" s="11">
        <v>77.8</v>
      </c>
      <c r="Q21" s="4">
        <v>18</v>
      </c>
      <c r="R21" s="11">
        <v>7.7000000000000028</v>
      </c>
      <c r="S21" s="5">
        <v>0.2</v>
      </c>
      <c r="T21" s="34">
        <v>5.0000000000000001E-4</v>
      </c>
      <c r="U21" s="29" t="s">
        <v>23</v>
      </c>
      <c r="V21" s="11" t="s">
        <v>19</v>
      </c>
      <c r="W21" s="30" t="s">
        <v>20</v>
      </c>
      <c r="Y21" s="4">
        <v>18</v>
      </c>
      <c r="Z21" s="11">
        <v>5.0999999999999941E-2</v>
      </c>
      <c r="AA21" s="5">
        <v>0.82000000000000006</v>
      </c>
      <c r="AB21" s="11">
        <v>1E-3</v>
      </c>
      <c r="AC21" s="29" t="s">
        <v>23</v>
      </c>
      <c r="AD21" s="34" t="s">
        <v>19</v>
      </c>
      <c r="AE21" s="30" t="s">
        <v>31</v>
      </c>
      <c r="AG21" s="4">
        <v>18</v>
      </c>
      <c r="AH21" s="34">
        <v>5.0000000000000001E-4</v>
      </c>
      <c r="AI21" s="6">
        <v>0.14000000000000001</v>
      </c>
      <c r="AJ21" s="4">
        <v>5.0000000000000001E-4</v>
      </c>
      <c r="AK21" s="34" t="s">
        <v>23</v>
      </c>
      <c r="AL21" s="30" t="s">
        <v>15</v>
      </c>
      <c r="AM21" s="30" t="s">
        <v>32</v>
      </c>
      <c r="AP21" s="4">
        <v>18</v>
      </c>
      <c r="AQ21" s="4">
        <v>5.4999999999999716E-2</v>
      </c>
      <c r="AR21" s="4">
        <v>0.5</v>
      </c>
      <c r="AS21" s="11">
        <v>1.4999999999999999E-4</v>
      </c>
      <c r="AT21" s="30" t="s">
        <v>23</v>
      </c>
      <c r="AU21" s="30" t="s">
        <v>15</v>
      </c>
      <c r="AV21" s="30" t="s">
        <v>16</v>
      </c>
      <c r="AX21" s="4">
        <v>18</v>
      </c>
      <c r="AY21" s="4">
        <v>5.7999999999999831E-5</v>
      </c>
      <c r="AZ21" s="11">
        <v>0.16800000000000001</v>
      </c>
      <c r="BA21" s="6">
        <v>1.0000000000000001E-5</v>
      </c>
      <c r="BB21" s="6" t="s">
        <v>23</v>
      </c>
      <c r="BC21" s="4" t="s">
        <v>15</v>
      </c>
      <c r="BD21" s="11" t="s">
        <v>16</v>
      </c>
      <c r="BF21" s="4">
        <v>18</v>
      </c>
      <c r="BG21" s="4">
        <v>0.10899999999999999</v>
      </c>
      <c r="BH21" s="11">
        <v>0.17</v>
      </c>
      <c r="BI21" s="30">
        <v>1.0000000000000001E-5</v>
      </c>
      <c r="BJ21" s="30" t="s">
        <v>23</v>
      </c>
      <c r="BK21" s="37" t="s">
        <v>15</v>
      </c>
      <c r="BL21" s="34" t="s">
        <v>31</v>
      </c>
      <c r="BM21" s="2"/>
      <c r="BN21" s="4">
        <v>18</v>
      </c>
      <c r="BO21" s="4">
        <v>9.6632446725773832E-4</v>
      </c>
      <c r="BP21" s="11">
        <v>2.0586405350754393E-3</v>
      </c>
      <c r="BQ21" s="6">
        <v>3.1886763104681908E-5</v>
      </c>
    </row>
    <row r="22" spans="1:69" x14ac:dyDescent="0.25">
      <c r="I22" s="4">
        <v>19</v>
      </c>
      <c r="J22" s="11">
        <v>736.00000000000011</v>
      </c>
      <c r="K22" s="6">
        <v>39.9</v>
      </c>
      <c r="M22" s="11">
        <v>19</v>
      </c>
      <c r="N22" s="11">
        <v>306</v>
      </c>
      <c r="O22" s="11">
        <v>117.6</v>
      </c>
      <c r="Q22" s="4">
        <v>19</v>
      </c>
      <c r="R22" s="11">
        <v>4.5</v>
      </c>
      <c r="S22" s="5">
        <v>0.72</v>
      </c>
      <c r="T22" s="34">
        <v>5.9999999999999995E-4</v>
      </c>
      <c r="U22" s="29" t="s">
        <v>23</v>
      </c>
      <c r="V22" s="11" t="s">
        <v>19</v>
      </c>
      <c r="W22" s="30" t="s">
        <v>20</v>
      </c>
      <c r="Y22" s="4">
        <v>19</v>
      </c>
      <c r="Z22" s="11">
        <v>0.17</v>
      </c>
      <c r="AA22" s="5">
        <v>0.19399999999999998</v>
      </c>
      <c r="AB22" s="11">
        <v>4.0000000000000002E-4</v>
      </c>
      <c r="AC22" s="29" t="s">
        <v>23</v>
      </c>
      <c r="AD22" s="34" t="s">
        <v>19</v>
      </c>
      <c r="AE22" s="30" t="s">
        <v>20</v>
      </c>
      <c r="AG22" s="4">
        <v>19</v>
      </c>
      <c r="AH22" s="34">
        <v>1E-3</v>
      </c>
      <c r="AI22" s="6">
        <v>0.2</v>
      </c>
      <c r="AJ22" s="4">
        <v>1E-3</v>
      </c>
      <c r="AK22" s="34" t="s">
        <v>23</v>
      </c>
      <c r="AL22" s="30" t="s">
        <v>19</v>
      </c>
      <c r="AM22" s="30" t="s">
        <v>42</v>
      </c>
      <c r="AP22" s="4">
        <v>19</v>
      </c>
      <c r="AQ22" s="4">
        <v>0.64999999999999858</v>
      </c>
      <c r="AR22" s="4">
        <v>3.42</v>
      </c>
      <c r="AS22" s="11">
        <v>1E-3</v>
      </c>
      <c r="AT22" s="30" t="s">
        <v>23</v>
      </c>
      <c r="AU22" s="30" t="s">
        <v>15</v>
      </c>
      <c r="AV22" s="30" t="s">
        <v>33</v>
      </c>
      <c r="AX22" s="4">
        <v>19</v>
      </c>
      <c r="AY22" s="4">
        <v>1.3000000000000034E-4</v>
      </c>
      <c r="AZ22" s="11">
        <v>0.12</v>
      </c>
      <c r="BA22" s="6">
        <v>1.0000000000000001E-5</v>
      </c>
      <c r="BB22" s="6" t="s">
        <v>23</v>
      </c>
      <c r="BC22" s="4" t="s">
        <v>15</v>
      </c>
      <c r="BD22" s="11" t="s">
        <v>16</v>
      </c>
      <c r="BF22" s="4">
        <v>19</v>
      </c>
      <c r="BG22" s="4">
        <v>0.10600000000000009</v>
      </c>
      <c r="BH22" s="11">
        <v>6.7000000000000004E-2</v>
      </c>
      <c r="BI22" s="30">
        <v>2.9999999999999997E-4</v>
      </c>
      <c r="BJ22" s="30" t="s">
        <v>23</v>
      </c>
      <c r="BK22" s="37" t="s">
        <v>15</v>
      </c>
      <c r="BL22" s="34" t="s">
        <v>29</v>
      </c>
      <c r="BM22" s="2"/>
      <c r="BN22" s="4">
        <v>19</v>
      </c>
      <c r="BO22" s="4">
        <v>6.3781303468657641E-4</v>
      </c>
      <c r="BP22" s="11">
        <v>7.2561829211385917E-4</v>
      </c>
      <c r="BQ22" s="6">
        <v>9.3327111525898257E-6</v>
      </c>
    </row>
    <row r="23" spans="1:69" x14ac:dyDescent="0.25">
      <c r="I23" s="4">
        <v>20</v>
      </c>
      <c r="J23" s="11">
        <v>372</v>
      </c>
      <c r="K23" s="6">
        <v>27.5</v>
      </c>
      <c r="M23" s="11">
        <v>20</v>
      </c>
      <c r="N23" s="11">
        <v>29</v>
      </c>
      <c r="O23" s="11">
        <v>70.7</v>
      </c>
      <c r="Q23" s="4">
        <v>20</v>
      </c>
      <c r="R23" s="11">
        <v>4.5</v>
      </c>
      <c r="S23" s="5">
        <v>0.27</v>
      </c>
      <c r="T23" s="34">
        <v>1E-3</v>
      </c>
      <c r="U23" s="29" t="s">
        <v>23</v>
      </c>
      <c r="V23" s="11" t="s">
        <v>19</v>
      </c>
      <c r="W23" s="30" t="s">
        <v>32</v>
      </c>
      <c r="Y23" s="4">
        <v>20</v>
      </c>
      <c r="Z23" s="11">
        <v>1.4000000000000058E-2</v>
      </c>
      <c r="AA23" s="5">
        <v>0.59</v>
      </c>
      <c r="AB23" s="11">
        <v>4.0000000000000001E-3</v>
      </c>
      <c r="AC23" s="29" t="s">
        <v>23</v>
      </c>
      <c r="AD23" s="34" t="s">
        <v>19</v>
      </c>
      <c r="AE23" s="30" t="s">
        <v>31</v>
      </c>
      <c r="AG23" s="4">
        <v>20</v>
      </c>
      <c r="AH23" s="34">
        <v>1E-3</v>
      </c>
      <c r="AI23" s="6">
        <v>2.6</v>
      </c>
      <c r="AJ23" s="4">
        <v>1E-3</v>
      </c>
      <c r="AK23" s="34" t="s">
        <v>23</v>
      </c>
      <c r="AL23" s="30" t="s">
        <v>19</v>
      </c>
      <c r="AM23" s="30" t="s">
        <v>32</v>
      </c>
      <c r="AP23" s="4">
        <v>20</v>
      </c>
      <c r="AQ23" s="4">
        <v>0.20000000000000284</v>
      </c>
      <c r="AR23" s="4">
        <v>0.62</v>
      </c>
      <c r="AS23" s="11">
        <v>5.0000000000000002E-5</v>
      </c>
      <c r="AT23" s="30" t="s">
        <v>23</v>
      </c>
      <c r="AU23" s="30" t="s">
        <v>15</v>
      </c>
      <c r="AV23" s="30" t="s">
        <v>28</v>
      </c>
      <c r="AX23" s="4">
        <v>20</v>
      </c>
      <c r="AY23" s="4">
        <v>1.200000000000001E-5</v>
      </c>
      <c r="AZ23" s="11">
        <v>0.04</v>
      </c>
      <c r="BA23" s="6">
        <v>1.0000000000000001E-5</v>
      </c>
      <c r="BB23" s="6" t="s">
        <v>23</v>
      </c>
      <c r="BC23" s="4" t="s">
        <v>15</v>
      </c>
      <c r="BD23" s="11" t="s">
        <v>16</v>
      </c>
      <c r="BF23" s="4">
        <v>20</v>
      </c>
      <c r="BG23" s="4">
        <v>1.5000000000000124E-2</v>
      </c>
      <c r="BH23" s="11">
        <v>0.38</v>
      </c>
      <c r="BI23" s="30">
        <v>1E-3</v>
      </c>
      <c r="BJ23" s="30" t="s">
        <v>23</v>
      </c>
      <c r="BK23" s="37" t="s">
        <v>15</v>
      </c>
      <c r="BL23" s="34" t="s">
        <v>16</v>
      </c>
      <c r="BM23" s="2"/>
      <c r="BN23" s="4">
        <v>20</v>
      </c>
      <c r="BO23" s="4">
        <v>2.1778659200497744E-3</v>
      </c>
      <c r="BP23" s="11">
        <v>2.4957225073883962E-3</v>
      </c>
      <c r="BQ23" s="6">
        <v>1.9443148234562141E-5</v>
      </c>
    </row>
    <row r="24" spans="1:69" x14ac:dyDescent="0.25">
      <c r="I24" s="4">
        <v>21</v>
      </c>
      <c r="J24" s="11">
        <v>331.99999999999994</v>
      </c>
      <c r="K24" s="6">
        <v>29.4</v>
      </c>
      <c r="M24" s="11">
        <v>21</v>
      </c>
      <c r="N24" s="11">
        <v>1079</v>
      </c>
      <c r="O24" s="11">
        <v>37.299999999999997</v>
      </c>
      <c r="Q24" s="4">
        <v>21</v>
      </c>
      <c r="R24" s="11">
        <v>2</v>
      </c>
      <c r="S24" s="5">
        <v>0.05</v>
      </c>
      <c r="T24" s="34">
        <v>4.0000000000000002E-4</v>
      </c>
      <c r="U24" s="29" t="s">
        <v>23</v>
      </c>
      <c r="V24" s="11" t="s">
        <v>19</v>
      </c>
      <c r="W24" s="30" t="s">
        <v>20</v>
      </c>
      <c r="Y24" s="4">
        <v>21</v>
      </c>
      <c r="Z24" s="11">
        <v>1.6999999999999887E-2</v>
      </c>
      <c r="AA24" s="5">
        <v>2.3E-2</v>
      </c>
      <c r="AB24" s="11">
        <v>1.4999999999999999E-4</v>
      </c>
      <c r="AC24" s="29" t="s">
        <v>23</v>
      </c>
      <c r="AD24" s="34" t="s">
        <v>19</v>
      </c>
      <c r="AE24" s="30" t="s">
        <v>16</v>
      </c>
      <c r="AG24" s="4">
        <v>21</v>
      </c>
      <c r="AH24" s="34">
        <v>2E-3</v>
      </c>
      <c r="AI24" s="6">
        <v>1.29</v>
      </c>
      <c r="AJ24" s="4">
        <v>2E-3</v>
      </c>
      <c r="AK24" s="34" t="s">
        <v>23</v>
      </c>
      <c r="AL24" s="30" t="s">
        <v>19</v>
      </c>
      <c r="AM24" s="30" t="s">
        <v>31</v>
      </c>
      <c r="AP24" s="4">
        <v>21</v>
      </c>
      <c r="AQ24" s="4">
        <v>2.139999999999997</v>
      </c>
      <c r="AR24" s="4">
        <v>4.0200000000000005</v>
      </c>
      <c r="AS24" s="11">
        <v>5.0000000000000001E-4</v>
      </c>
      <c r="AT24" s="30" t="s">
        <v>23</v>
      </c>
      <c r="AU24" s="30" t="s">
        <v>15</v>
      </c>
      <c r="AV24" s="30" t="s">
        <v>29</v>
      </c>
      <c r="AX24" s="4">
        <v>21</v>
      </c>
      <c r="AY24" s="4">
        <v>1.9999999999999575E-5</v>
      </c>
      <c r="AZ24" s="11">
        <v>0.09</v>
      </c>
      <c r="BA24" s="6">
        <v>1.0000000000000001E-5</v>
      </c>
      <c r="BB24" s="6" t="s">
        <v>23</v>
      </c>
      <c r="BC24" s="4" t="s">
        <v>15</v>
      </c>
      <c r="BD24" s="11" t="s">
        <v>16</v>
      </c>
      <c r="BF24" s="4">
        <v>21</v>
      </c>
      <c r="BG24" s="4">
        <v>0.125</v>
      </c>
      <c r="BH24" s="11">
        <v>0.61499999999999999</v>
      </c>
      <c r="BI24" s="30">
        <v>1.4999999999999999E-4</v>
      </c>
      <c r="BJ24" s="30" t="s">
        <v>23</v>
      </c>
      <c r="BK24" s="37" t="s">
        <v>15</v>
      </c>
      <c r="BL24" s="34" t="s">
        <v>31</v>
      </c>
      <c r="BM24" s="2"/>
      <c r="BN24" s="4">
        <v>21</v>
      </c>
      <c r="BO24" s="4">
        <v>1.8346554674132835E-4</v>
      </c>
      <c r="BP24" s="11">
        <v>6.0584849898895625E-4</v>
      </c>
      <c r="BQ24" s="6">
        <v>8.5549852232073398E-6</v>
      </c>
    </row>
    <row r="25" spans="1:69" x14ac:dyDescent="0.25">
      <c r="I25" s="4">
        <v>22</v>
      </c>
      <c r="J25" s="11">
        <v>148</v>
      </c>
      <c r="K25" s="6">
        <v>45.1</v>
      </c>
      <c r="M25" s="11">
        <v>22</v>
      </c>
      <c r="N25" s="11">
        <v>37</v>
      </c>
      <c r="O25" s="11">
        <v>43.6</v>
      </c>
      <c r="Q25" s="4">
        <v>22</v>
      </c>
      <c r="R25" s="11">
        <v>3.5</v>
      </c>
      <c r="S25" s="5">
        <v>7.0000000000000007E-2</v>
      </c>
      <c r="T25" s="34">
        <v>1.0000000000000001E-5</v>
      </c>
      <c r="U25" s="29" t="s">
        <v>23</v>
      </c>
      <c r="V25" s="11" t="s">
        <v>19</v>
      </c>
      <c r="W25" s="30" t="s">
        <v>20</v>
      </c>
      <c r="Y25" s="4">
        <v>22</v>
      </c>
      <c r="Z25" s="11">
        <v>0.01</v>
      </c>
      <c r="AA25" s="5">
        <v>0.90500000000000003</v>
      </c>
      <c r="AB25" s="11">
        <v>5.0000000000000001E-3</v>
      </c>
      <c r="AC25" s="29" t="s">
        <v>23</v>
      </c>
      <c r="AD25" s="34" t="s">
        <v>19</v>
      </c>
      <c r="AE25" s="30" t="s">
        <v>31</v>
      </c>
      <c r="AG25" s="4">
        <v>22</v>
      </c>
      <c r="AH25" s="34">
        <v>2.9999999999999997E-4</v>
      </c>
      <c r="AI25" s="6">
        <v>3.25</v>
      </c>
      <c r="AJ25" s="4">
        <v>2.9999999999999997E-4</v>
      </c>
      <c r="AK25" s="34" t="s">
        <v>23</v>
      </c>
      <c r="AL25" s="30" t="s">
        <v>15</v>
      </c>
      <c r="AM25" s="30" t="s">
        <v>20</v>
      </c>
      <c r="AP25" s="4">
        <v>22</v>
      </c>
      <c r="AQ25" s="4">
        <v>4.110000000000003</v>
      </c>
      <c r="AR25" s="4">
        <v>0.53</v>
      </c>
      <c r="AS25" s="11">
        <v>1.0000000000000001E-5</v>
      </c>
      <c r="AT25" s="30" t="s">
        <v>23</v>
      </c>
      <c r="AU25" s="30" t="s">
        <v>15</v>
      </c>
      <c r="AV25" s="30" t="s">
        <v>20</v>
      </c>
      <c r="AX25" s="4">
        <v>22</v>
      </c>
      <c r="AY25" s="4">
        <v>1.3000000000000034E-4</v>
      </c>
      <c r="AZ25" s="11">
        <v>1.1500000000000001</v>
      </c>
      <c r="BA25" s="6">
        <v>3.0000000000000001E-3</v>
      </c>
      <c r="BB25" s="6" t="s">
        <v>23</v>
      </c>
      <c r="BC25" s="4" t="s">
        <v>15</v>
      </c>
      <c r="BD25" s="11" t="s">
        <v>21</v>
      </c>
      <c r="BF25" s="4">
        <v>22</v>
      </c>
      <c r="BG25" s="4">
        <v>0.22499999999999964</v>
      </c>
      <c r="BH25" s="11">
        <v>1.0649999999999999</v>
      </c>
      <c r="BI25" s="30">
        <v>4.0000000000000002E-4</v>
      </c>
      <c r="BJ25" s="30" t="s">
        <v>23</v>
      </c>
      <c r="BK25" s="37" t="s">
        <v>15</v>
      </c>
      <c r="BL25" s="34" t="s">
        <v>31</v>
      </c>
      <c r="BM25" s="2"/>
      <c r="BN25" s="4">
        <v>22</v>
      </c>
      <c r="BO25" s="4">
        <v>1.2443614870119768E-5</v>
      </c>
      <c r="BP25" s="11">
        <v>3.9664022398506761E-4</v>
      </c>
      <c r="BQ25" s="6">
        <v>6.2218074350598838E-6</v>
      </c>
    </row>
    <row r="26" spans="1:69" x14ac:dyDescent="0.25">
      <c r="I26" s="4">
        <v>23</v>
      </c>
      <c r="J26" s="11">
        <v>243</v>
      </c>
      <c r="K26" s="6">
        <v>37.5</v>
      </c>
      <c r="M26" s="11">
        <v>23</v>
      </c>
      <c r="N26" s="11">
        <v>137</v>
      </c>
      <c r="O26" s="11">
        <v>22.6</v>
      </c>
      <c r="Q26" s="4">
        <v>23</v>
      </c>
      <c r="R26" s="11">
        <v>4</v>
      </c>
      <c r="S26" s="5">
        <v>1.23</v>
      </c>
      <c r="T26" s="34">
        <v>1.1999999999999999E-3</v>
      </c>
      <c r="U26" s="29" t="s">
        <v>23</v>
      </c>
      <c r="V26" s="11" t="s">
        <v>19</v>
      </c>
      <c r="W26" s="30" t="s">
        <v>20</v>
      </c>
      <c r="Y26" s="4">
        <v>23</v>
      </c>
      <c r="Z26" s="11">
        <v>4.2000000000000169E-2</v>
      </c>
      <c r="AA26" s="5">
        <v>7.4999999999999997E-2</v>
      </c>
      <c r="AB26" s="11">
        <v>8.0000000000000004E-4</v>
      </c>
      <c r="AC26" s="29" t="s">
        <v>23</v>
      </c>
      <c r="AD26" s="34" t="s">
        <v>19</v>
      </c>
      <c r="AE26" s="30" t="s">
        <v>20</v>
      </c>
      <c r="AG26" s="4">
        <v>23</v>
      </c>
      <c r="AH26" s="34">
        <v>2.0000000000000001E-4</v>
      </c>
      <c r="AI26" s="6">
        <v>0.8</v>
      </c>
      <c r="AJ26" s="4">
        <v>2.0000000000000001E-4</v>
      </c>
      <c r="AK26" s="34" t="s">
        <v>23</v>
      </c>
      <c r="AL26" s="30" t="s">
        <v>15</v>
      </c>
      <c r="AM26" s="30" t="s">
        <v>33</v>
      </c>
      <c r="AP26" s="4">
        <v>23</v>
      </c>
      <c r="AQ26" s="4">
        <v>1.7199999999999989</v>
      </c>
      <c r="AR26" s="4">
        <v>0.95000000000000007</v>
      </c>
      <c r="AS26" s="11">
        <v>5.0000000000000002E-5</v>
      </c>
      <c r="AT26" s="30" t="s">
        <v>23</v>
      </c>
      <c r="AU26" s="30" t="s">
        <v>15</v>
      </c>
      <c r="AV26" s="30" t="s">
        <v>16</v>
      </c>
      <c r="AX26" s="4">
        <v>23</v>
      </c>
      <c r="AY26" s="4">
        <v>2.0999999999999952E-4</v>
      </c>
      <c r="AZ26" s="11">
        <v>2.79</v>
      </c>
      <c r="BA26" s="6">
        <v>0.01</v>
      </c>
      <c r="BB26" s="6" t="s">
        <v>26</v>
      </c>
      <c r="BC26" s="4" t="s">
        <v>27</v>
      </c>
      <c r="BD26" s="11" t="s">
        <v>28</v>
      </c>
      <c r="BF26" s="4">
        <v>23</v>
      </c>
      <c r="BG26" s="4">
        <v>3.8000000000000256E-2</v>
      </c>
      <c r="BH26" s="11">
        <v>0.47700000000000004</v>
      </c>
      <c r="BI26" s="30">
        <v>5.0000000000000002E-5</v>
      </c>
      <c r="BJ26" s="30" t="s">
        <v>23</v>
      </c>
      <c r="BK26" s="37" t="s">
        <v>15</v>
      </c>
      <c r="BL26" s="34" t="s">
        <v>32</v>
      </c>
      <c r="BM26" s="2"/>
      <c r="BN26" s="4">
        <v>23</v>
      </c>
      <c r="BO26" s="4">
        <v>1.3551096593560428E-3</v>
      </c>
      <c r="BP26" s="11">
        <v>2.4498366775548296E-4</v>
      </c>
      <c r="BQ26" s="6">
        <v>6.9995333644423697E-6</v>
      </c>
    </row>
    <row r="27" spans="1:69" x14ac:dyDescent="0.25">
      <c r="I27" s="4">
        <v>24</v>
      </c>
      <c r="J27" s="11">
        <v>1018</v>
      </c>
      <c r="K27" s="6">
        <v>22.6</v>
      </c>
      <c r="M27" s="11">
        <v>24</v>
      </c>
      <c r="N27" s="11">
        <v>419.00000000000006</v>
      </c>
      <c r="O27" s="11">
        <v>77.099999999999994</v>
      </c>
      <c r="Q27" s="4">
        <v>24</v>
      </c>
      <c r="R27" s="11">
        <v>9.1999999999999886</v>
      </c>
      <c r="S27" s="5">
        <v>5.5999999999999994E-2</v>
      </c>
      <c r="T27" s="34">
        <v>1.0000000000000001E-5</v>
      </c>
      <c r="U27" s="29" t="s">
        <v>23</v>
      </c>
      <c r="V27" s="11" t="s">
        <v>19</v>
      </c>
      <c r="W27" s="30" t="s">
        <v>20</v>
      </c>
      <c r="Y27" s="4">
        <v>24</v>
      </c>
      <c r="Z27" s="11">
        <v>5.9999999999999429E-3</v>
      </c>
      <c r="AA27" s="5">
        <v>1.8000000000000002E-2</v>
      </c>
      <c r="AB27" s="11">
        <v>5.9999999999999995E-4</v>
      </c>
      <c r="AC27" s="29" t="s">
        <v>23</v>
      </c>
      <c r="AD27" s="34" t="s">
        <v>19</v>
      </c>
      <c r="AE27" s="30" t="s">
        <v>32</v>
      </c>
      <c r="AG27" s="4">
        <v>24</v>
      </c>
      <c r="AH27" s="34">
        <v>1E-3</v>
      </c>
      <c r="AI27" s="6">
        <v>2.25</v>
      </c>
      <c r="AJ27" s="4">
        <v>1E-3</v>
      </c>
      <c r="AK27" s="34" t="s">
        <v>23</v>
      </c>
      <c r="AL27" s="30" t="s">
        <v>19</v>
      </c>
      <c r="AM27" s="30" t="s">
        <v>33</v>
      </c>
      <c r="AP27" s="4">
        <v>24</v>
      </c>
      <c r="AQ27" s="4">
        <v>2.259999999999998</v>
      </c>
      <c r="AR27" s="4">
        <v>9.9</v>
      </c>
      <c r="AS27" s="11">
        <v>1.5E-3</v>
      </c>
      <c r="AT27" s="30" t="s">
        <v>23</v>
      </c>
      <c r="AU27" s="30" t="s">
        <v>15</v>
      </c>
      <c r="AV27" s="30" t="s">
        <v>29</v>
      </c>
      <c r="AX27" s="4">
        <v>24</v>
      </c>
      <c r="AY27" s="4">
        <v>1.6199999999999993E-4</v>
      </c>
      <c r="AZ27" s="11">
        <v>0.78</v>
      </c>
      <c r="BA27" s="6">
        <v>2.9999999999999997E-4</v>
      </c>
      <c r="BB27" s="6" t="s">
        <v>23</v>
      </c>
      <c r="BC27" s="4" t="s">
        <v>15</v>
      </c>
      <c r="BD27" s="11" t="s">
        <v>16</v>
      </c>
      <c r="BF27" s="4">
        <v>24</v>
      </c>
      <c r="BG27" s="4">
        <v>1.2000000000000011E-2</v>
      </c>
      <c r="BH27" s="11">
        <v>0.13300000000000001</v>
      </c>
      <c r="BI27" s="30">
        <v>1.4999999999999999E-4</v>
      </c>
      <c r="BJ27" s="30" t="s">
        <v>23</v>
      </c>
      <c r="BK27" s="37" t="s">
        <v>15</v>
      </c>
      <c r="BL27" s="34" t="s">
        <v>28</v>
      </c>
      <c r="BM27" s="2"/>
      <c r="BN27" s="4">
        <v>24</v>
      </c>
      <c r="BO27" s="4">
        <v>2.2398506766215584E-5</v>
      </c>
      <c r="BP27" s="11">
        <v>5.311868097682376E-4</v>
      </c>
      <c r="BQ27" s="6">
        <v>7.7772592938248556E-6</v>
      </c>
    </row>
    <row r="28" spans="1:69" x14ac:dyDescent="0.25">
      <c r="I28" s="4">
        <v>25</v>
      </c>
      <c r="J28" s="11">
        <v>181</v>
      </c>
      <c r="K28" s="6">
        <v>146.19999999999999</v>
      </c>
      <c r="M28" s="11">
        <v>25</v>
      </c>
      <c r="N28" s="11">
        <v>19</v>
      </c>
      <c r="O28" s="11">
        <v>19</v>
      </c>
      <c r="Q28" s="4">
        <v>25</v>
      </c>
      <c r="R28" s="11">
        <v>3.8000000000000114</v>
      </c>
      <c r="S28" s="5">
        <v>0.05</v>
      </c>
      <c r="T28" s="34">
        <v>1E-4</v>
      </c>
      <c r="U28" s="29" t="s">
        <v>23</v>
      </c>
      <c r="V28" s="11" t="s">
        <v>19</v>
      </c>
      <c r="W28" s="30" t="s">
        <v>20</v>
      </c>
      <c r="Y28" s="4">
        <v>25</v>
      </c>
      <c r="Z28" s="11">
        <v>5.0000000000000001E-3</v>
      </c>
      <c r="AA28" s="5">
        <v>0.192</v>
      </c>
      <c r="AB28" s="11">
        <v>1.5E-3</v>
      </c>
      <c r="AC28" s="29" t="s">
        <v>23</v>
      </c>
      <c r="AD28" s="34" t="s">
        <v>19</v>
      </c>
      <c r="AE28" s="30" t="s">
        <v>16</v>
      </c>
      <c r="AG28" s="4">
        <v>25</v>
      </c>
      <c r="AH28" s="34">
        <v>5.0000000000000002E-5</v>
      </c>
      <c r="AI28" s="6">
        <v>0.77</v>
      </c>
      <c r="AJ28" s="4">
        <v>5.0000000000000002E-5</v>
      </c>
      <c r="AK28" s="34" t="s">
        <v>23</v>
      </c>
      <c r="AL28" s="30" t="s">
        <v>15</v>
      </c>
      <c r="AM28" s="30" t="s">
        <v>16</v>
      </c>
      <c r="AP28" s="4">
        <v>25</v>
      </c>
      <c r="AQ28" s="4">
        <v>0.38500000000000156</v>
      </c>
      <c r="AR28" s="4">
        <v>1.42</v>
      </c>
      <c r="AS28" s="11">
        <v>1.0000000000000001E-5</v>
      </c>
      <c r="AT28" s="30" t="s">
        <v>23</v>
      </c>
      <c r="AU28" s="30" t="s">
        <v>15</v>
      </c>
      <c r="AV28" s="30" t="s">
        <v>16</v>
      </c>
      <c r="AX28" s="4">
        <v>25</v>
      </c>
      <c r="AY28" s="4">
        <v>2.6800000000000071E-4</v>
      </c>
      <c r="AZ28" s="11">
        <v>1.05</v>
      </c>
      <c r="BA28" s="6">
        <v>1E-3</v>
      </c>
      <c r="BB28" s="6" t="s">
        <v>23</v>
      </c>
      <c r="BC28" s="4" t="s">
        <v>15</v>
      </c>
      <c r="BD28" s="11" t="s">
        <v>21</v>
      </c>
      <c r="BF28" s="4">
        <v>25</v>
      </c>
      <c r="BG28" s="4">
        <v>7.2000000000000064E-2</v>
      </c>
      <c r="BH28" s="11">
        <v>0.55500000000000005</v>
      </c>
      <c r="BI28" s="30">
        <v>1.0000000000000001E-5</v>
      </c>
      <c r="BJ28" s="30" t="s">
        <v>23</v>
      </c>
      <c r="BK28" s="37" t="s">
        <v>15</v>
      </c>
      <c r="BL28" s="34" t="s">
        <v>33</v>
      </c>
      <c r="BM28" s="2"/>
      <c r="BN28" s="4">
        <v>25</v>
      </c>
      <c r="BO28" s="4">
        <v>1.8509877119303155E-5</v>
      </c>
      <c r="BP28" s="11">
        <v>1.0787058640535075E-3</v>
      </c>
      <c r="BQ28" s="6">
        <v>1.1665888940737283E-5</v>
      </c>
    </row>
    <row r="29" spans="1:69" x14ac:dyDescent="0.25">
      <c r="I29" s="4">
        <v>26</v>
      </c>
      <c r="J29" s="11">
        <v>599</v>
      </c>
      <c r="K29" s="6">
        <v>37.5</v>
      </c>
      <c r="M29" s="11">
        <v>26</v>
      </c>
      <c r="N29" s="11">
        <v>291</v>
      </c>
      <c r="O29" s="11">
        <v>211.1</v>
      </c>
      <c r="Q29" s="4">
        <v>26</v>
      </c>
      <c r="R29" s="11">
        <v>0.69999999999998863</v>
      </c>
      <c r="S29" s="5">
        <v>0.51500000000000001</v>
      </c>
      <c r="T29" s="34">
        <v>6.9999999999999999E-4</v>
      </c>
      <c r="U29" s="29" t="s">
        <v>23</v>
      </c>
      <c r="V29" s="11" t="s">
        <v>19</v>
      </c>
      <c r="W29" s="30" t="s">
        <v>20</v>
      </c>
      <c r="Y29" s="4">
        <v>26</v>
      </c>
      <c r="Z29" s="11">
        <v>5.0000000000000001E-3</v>
      </c>
      <c r="AA29" s="5">
        <v>0.02</v>
      </c>
      <c r="AB29" s="11">
        <v>2.0000000000000001E-4</v>
      </c>
      <c r="AC29" s="29" t="s">
        <v>23</v>
      </c>
      <c r="AD29" s="34" t="s">
        <v>19</v>
      </c>
      <c r="AE29" s="30" t="s">
        <v>16</v>
      </c>
      <c r="AG29" s="4">
        <v>26</v>
      </c>
      <c r="AH29" s="34">
        <v>1.5E-3</v>
      </c>
      <c r="AI29" s="6">
        <v>3.19</v>
      </c>
      <c r="AJ29" s="4">
        <v>1.5E-3</v>
      </c>
      <c r="AK29" s="34" t="s">
        <v>39</v>
      </c>
      <c r="AL29" s="30" t="s">
        <v>35</v>
      </c>
      <c r="AM29" s="30" t="s">
        <v>29</v>
      </c>
      <c r="AP29" s="4">
        <v>26</v>
      </c>
      <c r="AQ29" s="4">
        <v>2.25</v>
      </c>
      <c r="AR29" s="4">
        <v>2.1800000000000002</v>
      </c>
      <c r="AS29" s="11">
        <v>2.9999999999999997E-4</v>
      </c>
      <c r="AT29" s="30" t="s">
        <v>23</v>
      </c>
      <c r="AU29" s="30" t="s">
        <v>15</v>
      </c>
      <c r="AV29" s="30" t="s">
        <v>21</v>
      </c>
      <c r="AX29" s="4">
        <v>26</v>
      </c>
      <c r="AY29" s="4">
        <v>6.9999999999999398E-5</v>
      </c>
      <c r="AZ29" s="11">
        <v>1.44</v>
      </c>
      <c r="BA29" s="6">
        <v>2E-3</v>
      </c>
      <c r="BB29" s="6" t="s">
        <v>23</v>
      </c>
      <c r="BC29" s="4" t="s">
        <v>19</v>
      </c>
      <c r="BD29" s="11" t="s">
        <v>28</v>
      </c>
      <c r="BF29" s="4">
        <v>26</v>
      </c>
      <c r="BG29" s="4">
        <v>0.41599999999999993</v>
      </c>
      <c r="BH29" s="11">
        <v>0.75</v>
      </c>
      <c r="BI29" s="30">
        <v>5.0000000000000002E-5</v>
      </c>
      <c r="BJ29" s="30" t="s">
        <v>23</v>
      </c>
      <c r="BK29" s="37" t="s">
        <v>15</v>
      </c>
      <c r="BL29" s="34" t="s">
        <v>20</v>
      </c>
      <c r="BM29" s="2"/>
      <c r="BN29" s="4">
        <v>26</v>
      </c>
      <c r="BO29" s="4">
        <v>5.1049930004666349E-4</v>
      </c>
      <c r="BP29" s="11">
        <v>4.9696686887540831E-4</v>
      </c>
      <c r="BQ29" s="6">
        <v>5.4440815056773988E-6</v>
      </c>
    </row>
    <row r="30" spans="1:69" x14ac:dyDescent="0.25">
      <c r="I30" s="4">
        <v>27</v>
      </c>
      <c r="J30" s="11">
        <v>141</v>
      </c>
      <c r="K30" s="6">
        <v>10.6</v>
      </c>
      <c r="M30" s="11">
        <v>27</v>
      </c>
      <c r="N30" s="11">
        <v>301</v>
      </c>
      <c r="O30" s="11">
        <v>28.4</v>
      </c>
      <c r="Q30" s="4">
        <v>27</v>
      </c>
      <c r="R30" s="11">
        <v>1.3000000000000114</v>
      </c>
      <c r="S30" s="5">
        <v>3.5000000000000003E-2</v>
      </c>
      <c r="T30" s="34">
        <v>5.0000000000000002E-5</v>
      </c>
      <c r="U30" s="29" t="s">
        <v>23</v>
      </c>
      <c r="V30" s="11" t="s">
        <v>19</v>
      </c>
      <c r="W30" s="30" t="s">
        <v>20</v>
      </c>
      <c r="Y30" s="4">
        <v>27</v>
      </c>
      <c r="Z30" s="11">
        <v>0.04</v>
      </c>
      <c r="AA30" s="5">
        <v>0.38</v>
      </c>
      <c r="AB30" s="11">
        <v>5.0000000000000001E-4</v>
      </c>
      <c r="AC30" s="29" t="s">
        <v>23</v>
      </c>
      <c r="AD30" s="34" t="s">
        <v>19</v>
      </c>
      <c r="AE30" s="30" t="s">
        <v>28</v>
      </c>
      <c r="AG30" s="4">
        <v>27</v>
      </c>
      <c r="AH30" s="34">
        <v>5.0000000000000002E-5</v>
      </c>
      <c r="AI30" s="6">
        <v>0.19</v>
      </c>
      <c r="AJ30" s="4">
        <v>5.0000000000000002E-5</v>
      </c>
      <c r="AK30" s="34" t="s">
        <v>23</v>
      </c>
      <c r="AL30" s="30" t="s">
        <v>15</v>
      </c>
      <c r="AM30" s="30" t="s">
        <v>31</v>
      </c>
      <c r="AP30" s="4">
        <v>27</v>
      </c>
      <c r="AQ30" s="4">
        <v>0.14000000000000057</v>
      </c>
      <c r="AR30" s="4">
        <v>0.95000000000000007</v>
      </c>
      <c r="AS30" s="11">
        <v>1.0000000000000001E-5</v>
      </c>
      <c r="AT30" s="30" t="s">
        <v>23</v>
      </c>
      <c r="AU30" s="30" t="s">
        <v>15</v>
      </c>
      <c r="AV30" s="30" t="s">
        <v>16</v>
      </c>
      <c r="AX30" s="4">
        <v>27</v>
      </c>
      <c r="AY30" s="4">
        <v>5.8000000000000011E-4</v>
      </c>
      <c r="AZ30" s="11">
        <v>7.0000000000000007E-2</v>
      </c>
      <c r="BA30" s="6">
        <v>1E-4</v>
      </c>
      <c r="BB30" s="6" t="s">
        <v>23</v>
      </c>
      <c r="BC30" s="4" t="s">
        <v>15</v>
      </c>
      <c r="BD30" s="11" t="s">
        <v>21</v>
      </c>
      <c r="BF30" s="4">
        <v>27</v>
      </c>
      <c r="BG30" s="4">
        <v>2.9999999999999805E-2</v>
      </c>
      <c r="BH30" s="11">
        <v>0.185</v>
      </c>
      <c r="BI30" s="30">
        <v>1.0000000000000001E-5</v>
      </c>
      <c r="BJ30" s="30" t="s">
        <v>23</v>
      </c>
      <c r="BK30" s="37" t="s">
        <v>15</v>
      </c>
      <c r="BL30" s="34" t="s">
        <v>20</v>
      </c>
      <c r="BM30" s="2"/>
      <c r="BN30" s="4">
        <v>27</v>
      </c>
      <c r="BO30" s="4">
        <v>1.8509877119303158E-4</v>
      </c>
      <c r="BP30" s="11">
        <v>9.7604604137501935E-4</v>
      </c>
      <c r="BQ30" s="6">
        <v>8.5549852232073398E-6</v>
      </c>
    </row>
    <row r="31" spans="1:69" x14ac:dyDescent="0.25">
      <c r="I31" s="4">
        <v>28</v>
      </c>
      <c r="J31" s="11">
        <v>246</v>
      </c>
      <c r="K31" s="6">
        <v>90.2</v>
      </c>
      <c r="M31" s="11">
        <v>28</v>
      </c>
      <c r="N31" s="11">
        <v>75</v>
      </c>
      <c r="O31" s="11">
        <v>28.4</v>
      </c>
      <c r="Q31" s="4">
        <v>28</v>
      </c>
      <c r="R31" s="11">
        <v>1</v>
      </c>
      <c r="S31" s="5">
        <v>0.63500000000000001</v>
      </c>
      <c r="T31" s="34">
        <v>5.0000000000000001E-4</v>
      </c>
      <c r="U31" s="29" t="s">
        <v>23</v>
      </c>
      <c r="V31" s="11" t="s">
        <v>19</v>
      </c>
      <c r="W31" s="30" t="s">
        <v>20</v>
      </c>
      <c r="Y31" s="4">
        <v>28</v>
      </c>
      <c r="Z31" s="11">
        <v>4.4999999999999998E-2</v>
      </c>
      <c r="AA31" s="5">
        <v>0.77</v>
      </c>
      <c r="AB31" s="11">
        <v>0.03</v>
      </c>
      <c r="AC31" s="29" t="s">
        <v>23</v>
      </c>
      <c r="AD31" s="34" t="s">
        <v>19</v>
      </c>
      <c r="AE31" s="30" t="s">
        <v>31</v>
      </c>
      <c r="AG31" s="4">
        <v>28</v>
      </c>
      <c r="AH31" s="34">
        <v>1.4999999999999999E-4</v>
      </c>
      <c r="AI31" s="6">
        <v>1.29</v>
      </c>
      <c r="AJ31" s="4">
        <v>1.4999999999999999E-4</v>
      </c>
      <c r="AK31" s="34" t="s">
        <v>23</v>
      </c>
      <c r="AL31" s="30" t="s">
        <v>15</v>
      </c>
      <c r="AM31" s="30" t="s">
        <v>33</v>
      </c>
      <c r="AP31" s="4">
        <v>28</v>
      </c>
      <c r="AQ31" s="4">
        <v>8.49999999999973E-2</v>
      </c>
      <c r="AR31" s="4">
        <v>0.26700000000000002</v>
      </c>
      <c r="AS31" s="11">
        <v>1.0000000000000001E-5</v>
      </c>
      <c r="AT31" s="30" t="s">
        <v>23</v>
      </c>
      <c r="AU31" s="30" t="s">
        <v>15</v>
      </c>
      <c r="AV31" s="30" t="s">
        <v>30</v>
      </c>
      <c r="AX31" s="4">
        <v>28</v>
      </c>
      <c r="AY31" s="4">
        <v>2.1799999999999999E-4</v>
      </c>
      <c r="AZ31" s="11">
        <v>0.245</v>
      </c>
      <c r="BA31" s="6">
        <v>1.0000000000000001E-5</v>
      </c>
      <c r="BB31" s="6" t="s">
        <v>23</v>
      </c>
      <c r="BC31" s="4" t="s">
        <v>15</v>
      </c>
      <c r="BD31" s="11" t="s">
        <v>21</v>
      </c>
      <c r="BF31" s="4">
        <v>28</v>
      </c>
      <c r="BG31" s="4">
        <v>0.18700000000000028</v>
      </c>
      <c r="BH31" s="11">
        <v>0.92</v>
      </c>
      <c r="BI31" s="30">
        <v>2E-3</v>
      </c>
      <c r="BJ31" s="30" t="s">
        <v>39</v>
      </c>
      <c r="BK31" s="37" t="s">
        <v>27</v>
      </c>
      <c r="BL31" s="34" t="s">
        <v>29</v>
      </c>
      <c r="BM31" s="2"/>
      <c r="BN31" s="4">
        <v>28</v>
      </c>
      <c r="BO31" s="4">
        <v>3.0486856431793431E-4</v>
      </c>
      <c r="BP31" s="11">
        <v>5.8018354331933425E-4</v>
      </c>
      <c r="BQ31" s="6">
        <v>1.0110437081972312E-5</v>
      </c>
    </row>
    <row r="32" spans="1:69" x14ac:dyDescent="0.25">
      <c r="I32" s="4">
        <v>29</v>
      </c>
      <c r="J32" s="11">
        <v>1161</v>
      </c>
      <c r="K32" s="6">
        <v>21.6</v>
      </c>
      <c r="M32" s="11">
        <v>29</v>
      </c>
      <c r="N32" s="11">
        <v>33</v>
      </c>
      <c r="O32" s="11">
        <v>30.3</v>
      </c>
      <c r="Q32" s="4">
        <v>29</v>
      </c>
      <c r="R32" s="11">
        <v>14</v>
      </c>
      <c r="S32" s="5">
        <v>0.95000000000000007</v>
      </c>
      <c r="T32" s="34">
        <v>1E-3</v>
      </c>
      <c r="U32" s="29" t="s">
        <v>23</v>
      </c>
      <c r="V32" s="11" t="s">
        <v>19</v>
      </c>
      <c r="W32" s="30" t="s">
        <v>20</v>
      </c>
      <c r="Y32" s="4">
        <v>29</v>
      </c>
      <c r="Z32" s="11">
        <v>2.8000000000000115E-2</v>
      </c>
      <c r="AA32" s="5">
        <v>0.42399999999999999</v>
      </c>
      <c r="AB32" s="11">
        <v>1E-3</v>
      </c>
      <c r="AC32" s="29" t="s">
        <v>23</v>
      </c>
      <c r="AD32" s="34" t="s">
        <v>19</v>
      </c>
      <c r="AE32" s="30" t="s">
        <v>21</v>
      </c>
      <c r="AG32" s="4">
        <v>29</v>
      </c>
      <c r="AH32" s="34">
        <v>1.0000000000000001E-5</v>
      </c>
      <c r="AI32" s="6">
        <v>3.2</v>
      </c>
      <c r="AJ32" s="4">
        <v>1.0000000000000001E-5</v>
      </c>
      <c r="AK32" s="34" t="s">
        <v>23</v>
      </c>
      <c r="AL32" s="30" t="s">
        <v>15</v>
      </c>
      <c r="AM32" s="30" t="s">
        <v>16</v>
      </c>
      <c r="AP32" s="4">
        <v>29</v>
      </c>
      <c r="AQ32" s="4">
        <v>5.4999999999999716E-2</v>
      </c>
      <c r="AR32" s="4">
        <v>0.115</v>
      </c>
      <c r="AS32" s="11">
        <v>1.0000000000000001E-5</v>
      </c>
      <c r="AT32" s="30" t="s">
        <v>23</v>
      </c>
      <c r="AU32" s="30" t="s">
        <v>15</v>
      </c>
      <c r="AV32" s="30" t="s">
        <v>33</v>
      </c>
      <c r="AX32" s="4">
        <v>29</v>
      </c>
      <c r="AY32" s="4">
        <v>4.4200000000000017E-4</v>
      </c>
      <c r="AZ32" s="11">
        <v>1.9000000000000001</v>
      </c>
      <c r="BA32" s="6">
        <v>1.4999999999999999E-2</v>
      </c>
      <c r="BB32" s="6" t="s">
        <v>23</v>
      </c>
      <c r="BC32" s="4" t="s">
        <v>19</v>
      </c>
      <c r="BD32" s="11" t="s">
        <v>16</v>
      </c>
      <c r="BF32" s="4">
        <v>29</v>
      </c>
      <c r="BG32" s="4">
        <v>2.0000000000000018E-2</v>
      </c>
      <c r="BH32" s="11">
        <v>0.08</v>
      </c>
      <c r="BI32" s="30">
        <v>5.9999999999999995E-4</v>
      </c>
      <c r="BJ32" s="30" t="s">
        <v>23</v>
      </c>
      <c r="BK32" s="37" t="s">
        <v>15</v>
      </c>
      <c r="BL32" s="34" t="s">
        <v>28</v>
      </c>
      <c r="BM32" s="2"/>
      <c r="BN32" s="4">
        <v>29</v>
      </c>
      <c r="BO32" s="4">
        <v>3.6335355420749724E-4</v>
      </c>
      <c r="BP32" s="11">
        <v>2.3386218696531342E-3</v>
      </c>
      <c r="BQ32" s="6">
        <v>9.3327111525898257E-6</v>
      </c>
    </row>
    <row r="33" spans="9:69" x14ac:dyDescent="0.25">
      <c r="I33" s="4">
        <v>30</v>
      </c>
      <c r="J33" s="11">
        <v>22</v>
      </c>
      <c r="K33" s="6">
        <v>19.899999999999999</v>
      </c>
      <c r="M33" s="11">
        <v>30</v>
      </c>
      <c r="N33" s="11">
        <v>578</v>
      </c>
      <c r="O33" s="11">
        <v>44.2</v>
      </c>
      <c r="Q33" s="4">
        <v>30</v>
      </c>
      <c r="R33" s="11">
        <v>1.8000000000000114</v>
      </c>
      <c r="S33" s="5">
        <v>0.87</v>
      </c>
      <c r="T33" s="34">
        <v>8.0000000000000004E-4</v>
      </c>
      <c r="U33" s="29" t="s">
        <v>23</v>
      </c>
      <c r="V33" s="11" t="s">
        <v>19</v>
      </c>
      <c r="W33" s="30" t="s">
        <v>42</v>
      </c>
      <c r="Y33" s="4">
        <v>30</v>
      </c>
      <c r="Z33" s="11">
        <v>1.6999999999999887E-2</v>
      </c>
      <c r="AA33" s="5">
        <v>0.505</v>
      </c>
      <c r="AB33" s="11">
        <v>1E-3</v>
      </c>
      <c r="AC33" s="29" t="s">
        <v>23</v>
      </c>
      <c r="AD33" s="34" t="s">
        <v>19</v>
      </c>
      <c r="AE33" s="30" t="s">
        <v>28</v>
      </c>
      <c r="AG33" s="4">
        <v>30</v>
      </c>
      <c r="AH33" s="34">
        <v>1E-3</v>
      </c>
      <c r="AI33" s="6">
        <v>10.48</v>
      </c>
      <c r="AJ33" s="4">
        <v>1E-3</v>
      </c>
      <c r="AK33" s="34" t="s">
        <v>23</v>
      </c>
      <c r="AL33" s="30" t="s">
        <v>19</v>
      </c>
      <c r="AM33" s="30" t="s">
        <v>31</v>
      </c>
      <c r="AP33" s="4">
        <v>30</v>
      </c>
      <c r="AQ33" s="4">
        <v>9.5000000000002416E-2</v>
      </c>
      <c r="AR33" s="4">
        <v>4.32</v>
      </c>
      <c r="AS33" s="11">
        <v>2E-3</v>
      </c>
      <c r="AT33" s="30" t="s">
        <v>23</v>
      </c>
      <c r="AU33" s="30" t="s">
        <v>15</v>
      </c>
      <c r="AV33" s="30" t="s">
        <v>21</v>
      </c>
      <c r="AX33" s="4">
        <v>30</v>
      </c>
      <c r="AY33" s="4">
        <v>5.8999999999999992E-4</v>
      </c>
      <c r="AZ33" s="11">
        <v>0.35000000000000003</v>
      </c>
      <c r="BA33" s="6">
        <v>4.0000000000000002E-4</v>
      </c>
      <c r="BB33" s="6" t="s">
        <v>23</v>
      </c>
      <c r="BC33" s="4" t="s">
        <v>19</v>
      </c>
      <c r="BD33" s="11" t="s">
        <v>21</v>
      </c>
      <c r="BF33" s="4">
        <v>30</v>
      </c>
      <c r="BG33" s="4">
        <v>5.4999999999999716E-2</v>
      </c>
      <c r="BH33" s="11">
        <v>0.24</v>
      </c>
      <c r="BI33" s="30">
        <v>1.0000000000000001E-5</v>
      </c>
      <c r="BJ33" s="30" t="s">
        <v>23</v>
      </c>
      <c r="BK33" s="37" t="s">
        <v>15</v>
      </c>
      <c r="BL33" s="34" t="s">
        <v>29</v>
      </c>
      <c r="BM33" s="2"/>
      <c r="BN33" s="4">
        <v>30</v>
      </c>
      <c r="BO33" s="4">
        <v>4.4657022865142324E-4</v>
      </c>
      <c r="BP33" s="11">
        <v>4.3086016487789701E-4</v>
      </c>
      <c r="BQ33" s="6">
        <v>1.0110437081972312E-5</v>
      </c>
    </row>
    <row r="34" spans="9:69" x14ac:dyDescent="0.25">
      <c r="I34" s="4">
        <v>31</v>
      </c>
      <c r="J34" s="11">
        <v>302</v>
      </c>
      <c r="K34" s="6">
        <v>161.70000000000002</v>
      </c>
      <c r="M34" s="11">
        <v>31</v>
      </c>
      <c r="N34" s="11">
        <v>245</v>
      </c>
      <c r="O34" s="11">
        <v>58.1</v>
      </c>
      <c r="Q34" s="4">
        <v>31</v>
      </c>
      <c r="R34" s="11">
        <v>15.599999999999994</v>
      </c>
      <c r="S34" s="5">
        <v>0.20100000000000001</v>
      </c>
      <c r="T34" s="34">
        <v>5.0000000000000002E-5</v>
      </c>
      <c r="U34" s="29" t="s">
        <v>23</v>
      </c>
      <c r="V34" s="11" t="s">
        <v>19</v>
      </c>
      <c r="W34" s="30" t="s">
        <v>20</v>
      </c>
      <c r="Y34" s="4">
        <v>31</v>
      </c>
      <c r="Z34" s="11">
        <v>3.5000000000000003E-2</v>
      </c>
      <c r="AA34" s="5">
        <v>9.6999999999999989E-2</v>
      </c>
      <c r="AB34" s="11">
        <v>6.9999999999999999E-4</v>
      </c>
      <c r="AC34" s="29" t="s">
        <v>23</v>
      </c>
      <c r="AD34" s="34" t="s">
        <v>19</v>
      </c>
      <c r="AE34" s="30" t="s">
        <v>20</v>
      </c>
      <c r="AG34" s="4">
        <v>31</v>
      </c>
      <c r="AH34" s="34">
        <v>1.5E-3</v>
      </c>
      <c r="AI34" s="6">
        <v>0.81</v>
      </c>
      <c r="AJ34" s="4">
        <v>1.5E-3</v>
      </c>
      <c r="AK34" s="34" t="s">
        <v>23</v>
      </c>
      <c r="AL34" s="30" t="s">
        <v>15</v>
      </c>
      <c r="AM34" s="30" t="s">
        <v>29</v>
      </c>
      <c r="AP34" s="4">
        <v>31</v>
      </c>
      <c r="AQ34" s="4">
        <v>0.25</v>
      </c>
      <c r="AR34" s="4">
        <v>0.68</v>
      </c>
      <c r="AS34" s="11">
        <v>1.0000000000000001E-5</v>
      </c>
      <c r="AT34" s="30" t="s">
        <v>23</v>
      </c>
      <c r="AU34" s="30" t="s">
        <v>15</v>
      </c>
      <c r="AV34" s="30" t="s">
        <v>20</v>
      </c>
      <c r="AX34" s="4">
        <v>31</v>
      </c>
      <c r="AY34" s="4">
        <v>4.0000000000000034E-4</v>
      </c>
      <c r="AZ34" s="11">
        <v>0.2</v>
      </c>
      <c r="BA34" s="6">
        <v>1E-3</v>
      </c>
      <c r="BB34" s="6" t="s">
        <v>23</v>
      </c>
      <c r="BC34" s="4" t="s">
        <v>15</v>
      </c>
      <c r="BD34" s="11" t="s">
        <v>28</v>
      </c>
      <c r="BF34" s="4">
        <v>31</v>
      </c>
      <c r="BG34" s="4">
        <v>7.5000000000000178E-2</v>
      </c>
      <c r="BH34" s="11">
        <v>1.02</v>
      </c>
      <c r="BI34" s="30">
        <v>5.9999999999999995E-4</v>
      </c>
      <c r="BJ34" s="30" t="s">
        <v>23</v>
      </c>
      <c r="BK34" s="37" t="s">
        <v>15</v>
      </c>
      <c r="BL34" s="34" t="s">
        <v>33</v>
      </c>
      <c r="BM34" s="2"/>
      <c r="BN34" s="4">
        <v>31</v>
      </c>
      <c r="BO34" s="4">
        <v>7.358842743817078E-4</v>
      </c>
      <c r="BP34" s="11">
        <v>1.1424793902628711E-3</v>
      </c>
      <c r="BQ34" s="6">
        <v>7.7772592938248556E-6</v>
      </c>
    </row>
    <row r="35" spans="9:69" x14ac:dyDescent="0.25">
      <c r="I35" s="4">
        <v>32</v>
      </c>
      <c r="J35" s="11">
        <v>972</v>
      </c>
      <c r="K35" s="6">
        <v>258.39999999999998</v>
      </c>
      <c r="M35" s="11">
        <v>32</v>
      </c>
      <c r="N35" s="11">
        <v>84</v>
      </c>
      <c r="O35" s="11">
        <v>12.7</v>
      </c>
      <c r="Q35" s="4">
        <v>32</v>
      </c>
      <c r="R35" s="11">
        <v>1.2999999999999829</v>
      </c>
      <c r="S35" s="5">
        <v>0.33400000000000002</v>
      </c>
      <c r="T35" s="34">
        <v>2.9999999999999997E-4</v>
      </c>
      <c r="U35" s="29" t="s">
        <v>23</v>
      </c>
      <c r="V35" s="11" t="s">
        <v>19</v>
      </c>
      <c r="W35" s="30" t="s">
        <v>20</v>
      </c>
      <c r="Y35" s="4">
        <v>32</v>
      </c>
      <c r="Z35" s="11">
        <v>5.0000000000000001E-3</v>
      </c>
      <c r="AA35" s="5">
        <v>0.215</v>
      </c>
      <c r="AB35" s="11">
        <v>5.9999999999999995E-4</v>
      </c>
      <c r="AC35" s="29" t="s">
        <v>23</v>
      </c>
      <c r="AD35" s="34" t="s">
        <v>19</v>
      </c>
      <c r="AE35" s="30" t="s">
        <v>21</v>
      </c>
      <c r="AG35" s="4">
        <v>32</v>
      </c>
      <c r="AH35" s="34">
        <v>1.0000000000000001E-5</v>
      </c>
      <c r="AI35" s="6">
        <v>0.11</v>
      </c>
      <c r="AJ35" s="4">
        <v>1.0000000000000001E-5</v>
      </c>
      <c r="AK35" s="34" t="s">
        <v>23</v>
      </c>
      <c r="AL35" s="30" t="s">
        <v>15</v>
      </c>
      <c r="AM35" s="30" t="s">
        <v>20</v>
      </c>
      <c r="AP35" s="4">
        <v>32</v>
      </c>
      <c r="AQ35" s="4">
        <v>3.0199999999999996</v>
      </c>
      <c r="AR35" s="4">
        <v>0.22</v>
      </c>
      <c r="AS35" s="11">
        <v>1.4999999999999999E-4</v>
      </c>
      <c r="AT35" s="30" t="s">
        <v>23</v>
      </c>
      <c r="AU35" s="30" t="s">
        <v>15</v>
      </c>
      <c r="AV35" s="30" t="s">
        <v>20</v>
      </c>
      <c r="AX35" s="4">
        <v>32</v>
      </c>
      <c r="AY35" s="4">
        <v>2.5499999999999991E-4</v>
      </c>
      <c r="AZ35" s="11">
        <v>0.154</v>
      </c>
      <c r="BA35" s="6">
        <v>1.4999999999999999E-4</v>
      </c>
      <c r="BB35" s="6" t="s">
        <v>23</v>
      </c>
      <c r="BC35" s="4" t="s">
        <v>15</v>
      </c>
      <c r="BD35" s="11" t="s">
        <v>29</v>
      </c>
      <c r="BF35" s="4">
        <v>32</v>
      </c>
      <c r="BG35" s="4">
        <v>8.9999999999999858E-2</v>
      </c>
      <c r="BH35" s="11">
        <v>0.11</v>
      </c>
      <c r="BI35" s="30">
        <v>1.4999999999999999E-4</v>
      </c>
      <c r="BJ35" s="30" t="s">
        <v>23</v>
      </c>
      <c r="BK35" s="37" t="s">
        <v>15</v>
      </c>
      <c r="BL35" s="34" t="s">
        <v>31</v>
      </c>
      <c r="BM35" s="2"/>
      <c r="BN35" s="4">
        <v>32</v>
      </c>
      <c r="BO35" s="4">
        <v>7.358842743817078E-4</v>
      </c>
      <c r="BP35" s="11">
        <v>1.885207652823145E-3</v>
      </c>
      <c r="BQ35" s="6">
        <v>7.7772592938248556E-6</v>
      </c>
    </row>
    <row r="36" spans="9:69" x14ac:dyDescent="0.25">
      <c r="I36" s="4">
        <v>33</v>
      </c>
      <c r="J36" s="11">
        <v>1530</v>
      </c>
      <c r="K36" s="6">
        <v>96.2</v>
      </c>
      <c r="M36" s="11">
        <v>33</v>
      </c>
      <c r="N36" s="11">
        <v>305</v>
      </c>
      <c r="O36" s="11">
        <v>3.5</v>
      </c>
      <c r="Q36" s="4">
        <v>33</v>
      </c>
      <c r="R36" s="11">
        <v>20.400000000000006</v>
      </c>
      <c r="S36" s="5">
        <v>0.52500000000000002</v>
      </c>
      <c r="T36" s="34">
        <v>2.0000000000000001E-4</v>
      </c>
      <c r="U36" s="29" t="s">
        <v>23</v>
      </c>
      <c r="V36" s="11" t="s">
        <v>19</v>
      </c>
      <c r="W36" s="30" t="s">
        <v>32</v>
      </c>
      <c r="Y36" s="4">
        <v>33</v>
      </c>
      <c r="Z36" s="11">
        <v>6.5000000000000002E-2</v>
      </c>
      <c r="AA36" s="5">
        <v>0.43</v>
      </c>
      <c r="AB36" s="11">
        <v>1E-3</v>
      </c>
      <c r="AC36" s="29" t="s">
        <v>23</v>
      </c>
      <c r="AD36" s="34" t="s">
        <v>19</v>
      </c>
      <c r="AE36" s="30" t="s">
        <v>32</v>
      </c>
      <c r="AG36" s="4">
        <v>33</v>
      </c>
      <c r="AH36" s="34">
        <v>1.0000000000000001E-5</v>
      </c>
      <c r="AI36" s="6">
        <v>3.25</v>
      </c>
      <c r="AJ36" s="4">
        <v>1.0000000000000001E-5</v>
      </c>
      <c r="AK36" s="34" t="s">
        <v>23</v>
      </c>
      <c r="AL36" s="30" t="s">
        <v>15</v>
      </c>
      <c r="AM36" s="30" t="s">
        <v>20</v>
      </c>
      <c r="AP36" s="4">
        <v>33</v>
      </c>
      <c r="AQ36" s="4">
        <v>2.6799999999999997</v>
      </c>
      <c r="AR36" s="4">
        <v>0.33</v>
      </c>
      <c r="AS36" s="11">
        <v>1E-4</v>
      </c>
      <c r="AT36" s="30" t="s">
        <v>23</v>
      </c>
      <c r="AU36" s="30" t="s">
        <v>19</v>
      </c>
      <c r="AV36" s="30" t="s">
        <v>20</v>
      </c>
      <c r="AX36" s="4">
        <v>33</v>
      </c>
      <c r="AY36" s="4">
        <v>1.5500000000000024E-4</v>
      </c>
      <c r="AZ36" s="11">
        <v>0.16</v>
      </c>
      <c r="BA36" s="6">
        <v>5.9999999999999995E-4</v>
      </c>
      <c r="BB36" s="6" t="s">
        <v>23</v>
      </c>
      <c r="BC36" s="4" t="s">
        <v>15</v>
      </c>
      <c r="BD36" s="11" t="s">
        <v>29</v>
      </c>
      <c r="BF36" s="4">
        <v>33</v>
      </c>
      <c r="BG36" s="4">
        <v>2.0000000000000018E-2</v>
      </c>
      <c r="BH36" s="11">
        <v>0.34</v>
      </c>
      <c r="BI36" s="30">
        <v>1.4999999999999999E-4</v>
      </c>
      <c r="BJ36" s="30" t="s">
        <v>23</v>
      </c>
      <c r="BK36" s="37" t="s">
        <v>15</v>
      </c>
      <c r="BL36" s="34" t="s">
        <v>16</v>
      </c>
      <c r="BM36" s="2"/>
      <c r="BN36" s="4">
        <v>33</v>
      </c>
      <c r="BO36" s="4">
        <v>2.8231451236584228E-4</v>
      </c>
      <c r="BP36" s="11">
        <v>4.0752838699642242E-4</v>
      </c>
      <c r="BQ36" s="6">
        <v>7.7772592938248556E-6</v>
      </c>
    </row>
    <row r="37" spans="9:69" x14ac:dyDescent="0.25">
      <c r="I37" s="4">
        <v>34</v>
      </c>
      <c r="J37" s="11">
        <v>1266</v>
      </c>
      <c r="K37" s="6">
        <v>7.9</v>
      </c>
      <c r="M37" s="11">
        <v>34</v>
      </c>
      <c r="N37" s="11">
        <v>50</v>
      </c>
      <c r="O37" s="11">
        <v>26.5</v>
      </c>
      <c r="Q37" s="4">
        <v>34</v>
      </c>
      <c r="R37" s="11">
        <v>1.9000000000000057</v>
      </c>
      <c r="S37" s="5">
        <v>8.4000000000000005E-2</v>
      </c>
      <c r="T37" s="34">
        <v>1E-4</v>
      </c>
      <c r="U37" s="29" t="s">
        <v>23</v>
      </c>
      <c r="V37" s="11" t="s">
        <v>19</v>
      </c>
      <c r="W37" s="30" t="s">
        <v>20</v>
      </c>
      <c r="Y37" s="4">
        <v>34</v>
      </c>
      <c r="Z37" s="11">
        <v>0.04</v>
      </c>
      <c r="AA37" s="5">
        <v>0.307</v>
      </c>
      <c r="AB37" s="11">
        <v>8.0000000000000004E-4</v>
      </c>
      <c r="AC37" s="29" t="s">
        <v>23</v>
      </c>
      <c r="AD37" s="34" t="s">
        <v>19</v>
      </c>
      <c r="AE37" s="30" t="s">
        <v>32</v>
      </c>
      <c r="AG37" s="4">
        <v>34</v>
      </c>
      <c r="AH37" s="34">
        <v>5.0000000000000002E-5</v>
      </c>
      <c r="AI37" s="6">
        <v>2.1550000000000002</v>
      </c>
      <c r="AJ37" s="4">
        <v>5.0000000000000002E-5</v>
      </c>
      <c r="AK37" s="34" t="s">
        <v>23</v>
      </c>
      <c r="AL37" s="30" t="s">
        <v>15</v>
      </c>
      <c r="AM37" s="30" t="s">
        <v>28</v>
      </c>
      <c r="AP37" s="4">
        <v>34</v>
      </c>
      <c r="AQ37" s="4">
        <v>0.97999999999999687</v>
      </c>
      <c r="AR37" s="4">
        <v>4</v>
      </c>
      <c r="AS37" s="11">
        <v>8.0000000000000004E-4</v>
      </c>
      <c r="AT37" s="30" t="s">
        <v>23</v>
      </c>
      <c r="AU37" s="30" t="s">
        <v>15</v>
      </c>
      <c r="AV37" s="30" t="s">
        <v>28</v>
      </c>
      <c r="AX37" s="4">
        <v>34</v>
      </c>
      <c r="AY37" s="4">
        <v>8.9999999999999857E-5</v>
      </c>
      <c r="AZ37" s="11">
        <v>0.17500000000000002</v>
      </c>
      <c r="BA37" s="6">
        <v>5.9999999999999995E-4</v>
      </c>
      <c r="BB37" s="6" t="s">
        <v>23</v>
      </c>
      <c r="BC37" s="4" t="s">
        <v>15</v>
      </c>
      <c r="BD37" s="11" t="s">
        <v>29</v>
      </c>
      <c r="BF37" s="4">
        <v>34</v>
      </c>
      <c r="BG37" s="4">
        <v>2.0000000000000018E-2</v>
      </c>
      <c r="BH37" s="11">
        <v>0.68</v>
      </c>
      <c r="BI37" s="30">
        <v>2.0000000000000001E-4</v>
      </c>
      <c r="BJ37" s="30" t="s">
        <v>23</v>
      </c>
      <c r="BK37" s="37" t="s">
        <v>15</v>
      </c>
      <c r="BL37" s="34" t="s">
        <v>16</v>
      </c>
      <c r="BM37" s="2"/>
      <c r="BN37" s="4">
        <v>34</v>
      </c>
      <c r="BO37" s="4">
        <v>3.0004666355576296E-4</v>
      </c>
      <c r="BP37" s="11">
        <v>1.1012599160055995E-3</v>
      </c>
      <c r="BQ37" s="6">
        <v>4.6663555762949129E-6</v>
      </c>
    </row>
    <row r="38" spans="9:69" x14ac:dyDescent="0.25">
      <c r="I38" s="4">
        <v>35</v>
      </c>
      <c r="J38" s="11">
        <v>316</v>
      </c>
      <c r="K38" s="6">
        <v>178.2</v>
      </c>
      <c r="M38" s="11">
        <v>35</v>
      </c>
      <c r="N38" s="11">
        <v>98</v>
      </c>
      <c r="O38" s="11">
        <v>10</v>
      </c>
      <c r="Q38" s="4">
        <v>35</v>
      </c>
      <c r="R38" s="11">
        <v>1.6999999999999886</v>
      </c>
      <c r="S38" s="5">
        <v>0.55000000000000004</v>
      </c>
      <c r="T38" s="34">
        <v>4.0000000000000002E-4</v>
      </c>
      <c r="U38" s="29" t="s">
        <v>23</v>
      </c>
      <c r="V38" s="11" t="s">
        <v>19</v>
      </c>
      <c r="W38" s="30" t="s">
        <v>20</v>
      </c>
      <c r="Y38" s="4">
        <v>35</v>
      </c>
      <c r="Z38" s="11">
        <v>1.4999999999999999E-2</v>
      </c>
      <c r="AA38" s="5">
        <v>0.1</v>
      </c>
      <c r="AB38" s="11">
        <v>2.0000000000000001E-4</v>
      </c>
      <c r="AC38" s="29" t="s">
        <v>23</v>
      </c>
      <c r="AD38" s="34" t="s">
        <v>19</v>
      </c>
      <c r="AE38" s="30" t="s">
        <v>32</v>
      </c>
      <c r="AG38" s="4">
        <v>35</v>
      </c>
      <c r="AH38" s="34">
        <v>5.0000000000000002E-5</v>
      </c>
      <c r="AI38" s="6">
        <v>0.81</v>
      </c>
      <c r="AJ38" s="4">
        <v>5.0000000000000002E-5</v>
      </c>
      <c r="AK38" s="34" t="s">
        <v>23</v>
      </c>
      <c r="AL38" s="30" t="s">
        <v>15</v>
      </c>
      <c r="AM38" s="30" t="s">
        <v>16</v>
      </c>
      <c r="AP38" s="4">
        <v>35</v>
      </c>
      <c r="AQ38" s="4">
        <v>1.960000000000008</v>
      </c>
      <c r="AR38" s="4">
        <v>4.4400000000000004</v>
      </c>
      <c r="AS38" s="11">
        <v>2E-3</v>
      </c>
      <c r="AT38" s="30" t="s">
        <v>23</v>
      </c>
      <c r="AU38" s="30" t="s">
        <v>15</v>
      </c>
      <c r="AV38" s="30" t="s">
        <v>29</v>
      </c>
      <c r="AX38" s="4">
        <v>35</v>
      </c>
      <c r="AY38" s="4">
        <v>3.5000000000000146E-5</v>
      </c>
      <c r="AZ38" s="11">
        <v>0.17699999999999999</v>
      </c>
      <c r="BA38" s="6">
        <v>2.0000000000000001E-4</v>
      </c>
      <c r="BB38" s="6" t="s">
        <v>23</v>
      </c>
      <c r="BC38" s="4" t="s">
        <v>15</v>
      </c>
      <c r="BD38" s="11" t="s">
        <v>21</v>
      </c>
      <c r="BF38" s="4">
        <v>35</v>
      </c>
      <c r="BG38" s="4">
        <v>6.999999999999984E-2</v>
      </c>
      <c r="BH38" s="11">
        <v>0.66</v>
      </c>
      <c r="BI38" s="30">
        <v>1.4999999999999999E-4</v>
      </c>
      <c r="BJ38" s="30" t="s">
        <v>23</v>
      </c>
      <c r="BK38" s="37" t="s">
        <v>15</v>
      </c>
      <c r="BL38" s="34" t="s">
        <v>33</v>
      </c>
      <c r="BM38" s="2"/>
      <c r="BN38" s="4">
        <v>35</v>
      </c>
      <c r="BO38" s="4">
        <v>7.3090682843365991E-4</v>
      </c>
      <c r="BP38" s="11">
        <v>3.6242028309223825E-4</v>
      </c>
      <c r="BQ38" s="6">
        <v>7.7772592938248556E-6</v>
      </c>
    </row>
    <row r="39" spans="9:69" x14ac:dyDescent="0.25">
      <c r="I39" s="4">
        <v>36</v>
      </c>
      <c r="J39" s="11">
        <v>712</v>
      </c>
      <c r="K39" s="6">
        <v>41.7</v>
      </c>
      <c r="M39" s="11">
        <v>36</v>
      </c>
      <c r="N39" s="11">
        <v>76</v>
      </c>
      <c r="O39" s="11">
        <v>15.1</v>
      </c>
      <c r="Q39" s="4">
        <v>36</v>
      </c>
      <c r="R39" s="11">
        <v>25.300000000000011</v>
      </c>
      <c r="S39" s="5">
        <v>0.74</v>
      </c>
      <c r="T39" s="34">
        <v>1E-3</v>
      </c>
      <c r="U39" s="29" t="s">
        <v>23</v>
      </c>
      <c r="V39" s="11" t="s">
        <v>19</v>
      </c>
      <c r="W39" s="30" t="s">
        <v>20</v>
      </c>
      <c r="Y39" s="4">
        <v>36</v>
      </c>
      <c r="Z39" s="11">
        <v>0.05</v>
      </c>
      <c r="AA39" s="5">
        <v>0.40200000000000002</v>
      </c>
      <c r="AB39" s="11">
        <v>2.9999999999999997E-4</v>
      </c>
      <c r="AC39" s="29" t="s">
        <v>23</v>
      </c>
      <c r="AD39" s="34" t="s">
        <v>19</v>
      </c>
      <c r="AE39" s="30" t="s">
        <v>32</v>
      </c>
      <c r="AG39" s="4">
        <v>36</v>
      </c>
      <c r="AH39" s="34">
        <v>5.0000000000000002E-5</v>
      </c>
      <c r="AI39" s="6">
        <v>3.34</v>
      </c>
      <c r="AJ39" s="4">
        <v>5.0000000000000002E-5</v>
      </c>
      <c r="AK39" s="34" t="s">
        <v>23</v>
      </c>
      <c r="AL39" s="30" t="s">
        <v>15</v>
      </c>
      <c r="AM39" s="30" t="s">
        <v>31</v>
      </c>
      <c r="AP39" s="4">
        <v>36</v>
      </c>
      <c r="AQ39" s="4">
        <v>0.6699999999999946</v>
      </c>
      <c r="AR39" s="4">
        <v>2.2000000000000002</v>
      </c>
      <c r="AS39" s="11">
        <v>2.0000000000000001E-4</v>
      </c>
      <c r="AT39" s="30" t="s">
        <v>23</v>
      </c>
      <c r="AU39" s="30" t="s">
        <v>15</v>
      </c>
      <c r="AV39" s="30" t="s">
        <v>33</v>
      </c>
      <c r="AX39" s="4">
        <v>36</v>
      </c>
      <c r="AY39" s="4">
        <v>4.9999999999999826E-5</v>
      </c>
      <c r="AZ39" s="11">
        <v>8.3000000000000004E-2</v>
      </c>
      <c r="BA39" s="6">
        <v>6.9999999999999999E-4</v>
      </c>
      <c r="BB39" s="6" t="s">
        <v>24</v>
      </c>
      <c r="BC39" s="4" t="s">
        <v>19</v>
      </c>
      <c r="BD39" s="11" t="s">
        <v>21</v>
      </c>
      <c r="BF39" s="4">
        <v>36</v>
      </c>
      <c r="BG39" s="4">
        <v>2.0000000000000018E-2</v>
      </c>
      <c r="BH39" s="11">
        <v>0.48</v>
      </c>
      <c r="BI39" s="30">
        <v>2.0000000000000001E-4</v>
      </c>
      <c r="BJ39" s="30" t="s">
        <v>23</v>
      </c>
      <c r="BK39" s="37" t="s">
        <v>15</v>
      </c>
      <c r="BL39" s="34" t="s">
        <v>29</v>
      </c>
      <c r="BM39" s="2"/>
      <c r="BN39" s="4">
        <v>36</v>
      </c>
      <c r="BO39" s="4">
        <v>1.7281070150878828E-4</v>
      </c>
      <c r="BP39" s="11">
        <v>4.3552652045419194E-4</v>
      </c>
      <c r="BQ39" s="6">
        <v>3.1109037175299419E-6</v>
      </c>
    </row>
    <row r="40" spans="9:69" x14ac:dyDescent="0.25">
      <c r="I40" s="4">
        <v>37</v>
      </c>
      <c r="J40" s="11">
        <v>241</v>
      </c>
      <c r="K40" s="6">
        <v>22.4</v>
      </c>
      <c r="M40" s="11">
        <v>37</v>
      </c>
      <c r="N40" s="11">
        <v>158</v>
      </c>
      <c r="O40" s="11">
        <v>37.6</v>
      </c>
      <c r="Q40" s="4">
        <v>37</v>
      </c>
      <c r="R40" s="11">
        <v>0.30000000000001137</v>
      </c>
      <c r="S40" s="5">
        <v>7.0000000000000007E-2</v>
      </c>
      <c r="T40" s="34">
        <v>5.0000000000000002E-5</v>
      </c>
      <c r="U40" s="29" t="s">
        <v>23</v>
      </c>
      <c r="V40" s="11" t="s">
        <v>19</v>
      </c>
      <c r="W40" s="30" t="s">
        <v>20</v>
      </c>
      <c r="Y40" s="4">
        <v>37</v>
      </c>
      <c r="Z40" s="11">
        <v>0.26300000000000012</v>
      </c>
      <c r="AA40" s="5">
        <v>0.49</v>
      </c>
      <c r="AB40" s="11">
        <v>5.0000000000000001E-4</v>
      </c>
      <c r="AC40" s="29" t="s">
        <v>23</v>
      </c>
      <c r="AD40" s="34" t="s">
        <v>19</v>
      </c>
      <c r="AE40" s="30" t="s">
        <v>32</v>
      </c>
      <c r="AG40" s="4">
        <v>37</v>
      </c>
      <c r="AH40" s="34">
        <v>1.0000000000000001E-5</v>
      </c>
      <c r="AI40" s="6">
        <v>0.29499999999999998</v>
      </c>
      <c r="AJ40" s="4">
        <v>1.0000000000000001E-5</v>
      </c>
      <c r="AK40" s="34" t="s">
        <v>23</v>
      </c>
      <c r="AL40" s="30" t="s">
        <v>15</v>
      </c>
      <c r="AM40" s="30" t="s">
        <v>21</v>
      </c>
      <c r="AP40" s="4">
        <v>37</v>
      </c>
      <c r="AQ40" s="4">
        <v>3.9500000000000028</v>
      </c>
      <c r="AR40" s="4">
        <v>0.85</v>
      </c>
      <c r="AS40" s="11">
        <v>1E-3</v>
      </c>
      <c r="AT40" s="30" t="s">
        <v>23</v>
      </c>
      <c r="AU40" s="30" t="s">
        <v>15</v>
      </c>
      <c r="AV40" s="30" t="s">
        <v>31</v>
      </c>
      <c r="AX40" s="4">
        <v>37</v>
      </c>
      <c r="AY40" s="4">
        <v>2.5499999999999991E-4</v>
      </c>
      <c r="AZ40" s="11">
        <v>0.22500000000000001</v>
      </c>
      <c r="BA40" s="6">
        <v>1E-3</v>
      </c>
      <c r="BB40" s="6" t="s">
        <v>23</v>
      </c>
      <c r="BC40" s="4" t="s">
        <v>15</v>
      </c>
      <c r="BD40" s="11" t="s">
        <v>28</v>
      </c>
      <c r="BF40" s="4">
        <v>37</v>
      </c>
      <c r="BG40" s="4">
        <v>4.0000000000000036E-2</v>
      </c>
      <c r="BH40" s="11">
        <v>0.25</v>
      </c>
      <c r="BI40" s="30">
        <v>2.9999999999999997E-4</v>
      </c>
      <c r="BJ40" s="30" t="s">
        <v>23</v>
      </c>
      <c r="BK40" s="37" t="s">
        <v>15</v>
      </c>
      <c r="BL40" s="34" t="s">
        <v>33</v>
      </c>
      <c r="BM40" s="2"/>
      <c r="BN40" s="4">
        <v>37</v>
      </c>
      <c r="BO40" s="4">
        <v>2.0267537719707572E-4</v>
      </c>
      <c r="BP40" s="11">
        <v>4.3552652045419194E-4</v>
      </c>
      <c r="BQ40" s="6">
        <v>4.6663555762949129E-6</v>
      </c>
    </row>
    <row r="41" spans="9:69" x14ac:dyDescent="0.25">
      <c r="I41" s="4">
        <v>38</v>
      </c>
      <c r="J41" s="11">
        <v>157</v>
      </c>
      <c r="K41" s="6">
        <v>183.8</v>
      </c>
      <c r="M41" s="11">
        <v>38</v>
      </c>
      <c r="N41" s="11">
        <v>118.99999999999999</v>
      </c>
      <c r="O41" s="11">
        <v>41</v>
      </c>
      <c r="Q41" s="4">
        <v>38</v>
      </c>
      <c r="R41" s="11">
        <v>0.29999999999998295</v>
      </c>
      <c r="S41" s="5">
        <v>8.5000000000000006E-2</v>
      </c>
      <c r="T41" s="34">
        <v>5.0000000000000002E-5</v>
      </c>
      <c r="U41" s="29" t="s">
        <v>23</v>
      </c>
      <c r="V41" s="11" t="s">
        <v>19</v>
      </c>
      <c r="W41" s="30" t="s">
        <v>20</v>
      </c>
      <c r="Y41" s="4">
        <v>38</v>
      </c>
      <c r="Z41" s="11">
        <v>6.0999999999999943E-2</v>
      </c>
      <c r="AA41" s="5">
        <v>0.56000000000000005</v>
      </c>
      <c r="AB41" s="11">
        <v>6.9999999999999999E-4</v>
      </c>
      <c r="AC41" s="29" t="s">
        <v>23</v>
      </c>
      <c r="AD41" s="34" t="s">
        <v>19</v>
      </c>
      <c r="AE41" s="30" t="s">
        <v>16</v>
      </c>
      <c r="AG41" s="4">
        <v>38</v>
      </c>
      <c r="AH41" s="34">
        <v>1.4999999999999999E-4</v>
      </c>
      <c r="AI41" s="6">
        <v>1.5</v>
      </c>
      <c r="AJ41" s="4">
        <v>1.4999999999999999E-4</v>
      </c>
      <c r="AK41" s="34" t="s">
        <v>23</v>
      </c>
      <c r="AL41" s="30" t="s">
        <v>15</v>
      </c>
      <c r="AM41" s="30" t="s">
        <v>28</v>
      </c>
      <c r="AP41" s="4">
        <v>38</v>
      </c>
      <c r="AQ41" s="4">
        <v>0.10999999999999943</v>
      </c>
      <c r="AR41" s="4">
        <v>0.5</v>
      </c>
      <c r="AS41" s="11">
        <v>1.5E-3</v>
      </c>
      <c r="AT41" s="30" t="s">
        <v>23</v>
      </c>
      <c r="AU41" s="30" t="s">
        <v>15</v>
      </c>
      <c r="AV41" s="30" t="s">
        <v>29</v>
      </c>
      <c r="AX41" s="4">
        <v>38</v>
      </c>
      <c r="AY41" s="4">
        <v>2.3000000000000044E-4</v>
      </c>
      <c r="AZ41" s="11">
        <v>0.14699999999999999</v>
      </c>
      <c r="BA41" s="6">
        <v>2.0000000000000001E-4</v>
      </c>
      <c r="BB41" s="6" t="s">
        <v>23</v>
      </c>
      <c r="BC41" s="4" t="s">
        <v>15</v>
      </c>
      <c r="BD41" s="11" t="s">
        <v>21</v>
      </c>
      <c r="BF41" s="4">
        <v>38</v>
      </c>
      <c r="BG41" s="4">
        <v>0.10499999999999998</v>
      </c>
      <c r="BH41" s="11">
        <v>11.55</v>
      </c>
      <c r="BI41" s="30">
        <v>8.0000000000000004E-4</v>
      </c>
      <c r="BJ41" s="30" t="s">
        <v>23</v>
      </c>
      <c r="BK41" s="37" t="s">
        <v>15</v>
      </c>
      <c r="BL41" s="34" t="s">
        <v>31</v>
      </c>
      <c r="BM41" s="2"/>
      <c r="BN41" s="4">
        <v>38</v>
      </c>
      <c r="BO41" s="4">
        <v>1.1945870275314977E-4</v>
      </c>
      <c r="BP41" s="11">
        <v>7.6917094415927822E-4</v>
      </c>
      <c r="BQ41" s="6">
        <v>6.2218074350598838E-6</v>
      </c>
    </row>
    <row r="42" spans="9:69" x14ac:dyDescent="0.25">
      <c r="I42" s="4">
        <v>39</v>
      </c>
      <c r="J42" s="11">
        <v>1087</v>
      </c>
      <c r="K42" s="6">
        <v>32.5</v>
      </c>
      <c r="M42" s="11">
        <v>39</v>
      </c>
      <c r="N42" s="11">
        <v>192</v>
      </c>
      <c r="O42" s="11">
        <v>23.8</v>
      </c>
      <c r="Q42" s="4">
        <v>39</v>
      </c>
      <c r="R42" s="11">
        <v>6.4000000000000057</v>
      </c>
      <c r="S42" s="5">
        <v>0.52</v>
      </c>
      <c r="T42" s="34">
        <v>2.0000000000000001E-4</v>
      </c>
      <c r="U42" s="29" t="s">
        <v>23</v>
      </c>
      <c r="V42" s="11" t="s">
        <v>19</v>
      </c>
      <c r="W42" s="30" t="s">
        <v>32</v>
      </c>
      <c r="Y42" s="4">
        <v>39</v>
      </c>
      <c r="Z42" s="11">
        <v>2.7999999999999831E-2</v>
      </c>
      <c r="AA42" s="5">
        <v>0.65500000000000003</v>
      </c>
      <c r="AB42" s="11">
        <v>4.0000000000000001E-3</v>
      </c>
      <c r="AC42" s="29" t="s">
        <v>23</v>
      </c>
      <c r="AD42" s="34" t="s">
        <v>19</v>
      </c>
      <c r="AE42" s="30" t="s">
        <v>29</v>
      </c>
      <c r="AG42" s="4">
        <v>39</v>
      </c>
      <c r="AH42" s="34">
        <v>5.0000000000000002E-5</v>
      </c>
      <c r="AI42" s="6">
        <v>0.88</v>
      </c>
      <c r="AJ42" s="4">
        <v>5.0000000000000002E-5</v>
      </c>
      <c r="AK42" s="34" t="s">
        <v>23</v>
      </c>
      <c r="AL42" s="30" t="s">
        <v>15</v>
      </c>
      <c r="AM42" s="30" t="s">
        <v>32</v>
      </c>
      <c r="AP42" s="4">
        <v>39</v>
      </c>
      <c r="AQ42" s="4">
        <v>3.3699999999999974</v>
      </c>
      <c r="AR42" s="4">
        <v>1.59</v>
      </c>
      <c r="AS42" s="11">
        <v>5.0000000000000002E-5</v>
      </c>
      <c r="AT42" s="30" t="s">
        <v>23</v>
      </c>
      <c r="AU42" s="30" t="s">
        <v>15</v>
      </c>
      <c r="AV42" s="30" t="s">
        <v>29</v>
      </c>
      <c r="AX42" s="4">
        <v>39</v>
      </c>
      <c r="AY42" s="4">
        <v>4.0000000000000034E-4</v>
      </c>
      <c r="AZ42" s="11">
        <v>0.187</v>
      </c>
      <c r="BA42" s="6">
        <v>5.0000000000000001E-4</v>
      </c>
      <c r="BB42" s="6" t="s">
        <v>23</v>
      </c>
      <c r="BC42" s="4" t="s">
        <v>15</v>
      </c>
      <c r="BD42" s="11" t="s">
        <v>30</v>
      </c>
      <c r="BF42" s="4">
        <v>39</v>
      </c>
      <c r="BG42" s="4">
        <v>8.4999999999999964E-2</v>
      </c>
      <c r="BH42" s="11">
        <v>0.78</v>
      </c>
      <c r="BI42" s="30">
        <v>2.0000000000000001E-4</v>
      </c>
      <c r="BJ42" s="30" t="s">
        <v>23</v>
      </c>
      <c r="BK42" s="37" t="s">
        <v>15</v>
      </c>
      <c r="BL42" s="34" t="s">
        <v>28</v>
      </c>
      <c r="BM42" s="2"/>
      <c r="BN42" s="4">
        <v>39</v>
      </c>
      <c r="BO42" s="4">
        <v>1.0312645823611758E-4</v>
      </c>
      <c r="BP42" s="11">
        <v>3.8497433504433034E-4</v>
      </c>
      <c r="BQ42" s="6">
        <v>5.4440815056773988E-6</v>
      </c>
    </row>
    <row r="43" spans="9:69" x14ac:dyDescent="0.25">
      <c r="I43" s="4">
        <v>40</v>
      </c>
      <c r="J43" s="11">
        <v>648.00000000000011</v>
      </c>
      <c r="K43" s="6">
        <v>59.1</v>
      </c>
      <c r="M43" s="11">
        <v>40</v>
      </c>
      <c r="N43" s="11">
        <v>496</v>
      </c>
      <c r="O43" s="11">
        <v>26.8</v>
      </c>
      <c r="Q43" s="4">
        <v>40</v>
      </c>
      <c r="R43" s="11">
        <v>7</v>
      </c>
      <c r="S43" s="5">
        <v>8.8000000000000009E-2</v>
      </c>
      <c r="T43" s="34">
        <v>6.9999999999999999E-4</v>
      </c>
      <c r="U43" s="29" t="s">
        <v>23</v>
      </c>
      <c r="V43" s="11" t="s">
        <v>19</v>
      </c>
      <c r="W43" s="30" t="s">
        <v>20</v>
      </c>
      <c r="Y43" s="7">
        <v>40</v>
      </c>
      <c r="Z43" s="12">
        <v>1.3000000000000114E-2</v>
      </c>
      <c r="AA43" s="8">
        <v>0.37200000000000005</v>
      </c>
      <c r="AB43" s="12">
        <v>2E-3</v>
      </c>
      <c r="AC43" s="31" t="s">
        <v>23</v>
      </c>
      <c r="AD43" s="35" t="s">
        <v>19</v>
      </c>
      <c r="AE43" s="32" t="s">
        <v>31</v>
      </c>
      <c r="AG43" s="4">
        <v>40</v>
      </c>
      <c r="AH43" s="34">
        <v>1E-4</v>
      </c>
      <c r="AI43" s="6">
        <v>0.71</v>
      </c>
      <c r="AJ43" s="4">
        <v>1E-4</v>
      </c>
      <c r="AK43" s="34" t="s">
        <v>23</v>
      </c>
      <c r="AL43" s="30" t="s">
        <v>15</v>
      </c>
      <c r="AM43" s="30" t="s">
        <v>20</v>
      </c>
      <c r="AP43" s="4">
        <v>40</v>
      </c>
      <c r="AQ43" s="4">
        <v>0.68999999999999773</v>
      </c>
      <c r="AR43" s="4">
        <v>0.5</v>
      </c>
      <c r="AS43" s="11">
        <v>1E-4</v>
      </c>
      <c r="AT43" s="30" t="s">
        <v>23</v>
      </c>
      <c r="AU43" s="30" t="s">
        <v>15</v>
      </c>
      <c r="AV43" s="30" t="s">
        <v>32</v>
      </c>
      <c r="AX43" s="4">
        <v>40</v>
      </c>
      <c r="AY43" s="4">
        <v>2.999999999999936E-5</v>
      </c>
      <c r="AZ43" s="11">
        <v>0.73</v>
      </c>
      <c r="BA43" s="6">
        <v>1.0000000000000001E-5</v>
      </c>
      <c r="BB43" s="6" t="s">
        <v>23</v>
      </c>
      <c r="BC43" s="4" t="s">
        <v>15</v>
      </c>
      <c r="BD43" s="11" t="s">
        <v>31</v>
      </c>
      <c r="BF43" s="4">
        <v>40</v>
      </c>
      <c r="BG43" s="4">
        <v>0.18500000000000005</v>
      </c>
      <c r="BH43" s="11">
        <v>6.2700000000000005</v>
      </c>
      <c r="BI43" s="30">
        <v>0.01</v>
      </c>
      <c r="BJ43" s="30" t="s">
        <v>23</v>
      </c>
      <c r="BK43" s="37" t="s">
        <v>15</v>
      </c>
      <c r="BL43" s="34" t="s">
        <v>31</v>
      </c>
      <c r="BM43" s="2"/>
      <c r="BN43" s="4">
        <v>40</v>
      </c>
      <c r="BO43" s="4">
        <v>7.6364909006066263E-4</v>
      </c>
      <c r="BP43" s="11">
        <v>1.1564784569917559E-3</v>
      </c>
      <c r="BQ43" s="6">
        <v>3.8886296469124278E-6</v>
      </c>
    </row>
    <row r="44" spans="9:69" x14ac:dyDescent="0.25">
      <c r="I44" s="4">
        <v>41</v>
      </c>
      <c r="J44" s="11">
        <v>577</v>
      </c>
      <c r="K44" s="6">
        <v>10.97</v>
      </c>
      <c r="M44" s="11">
        <v>41</v>
      </c>
      <c r="N44" s="11">
        <v>110</v>
      </c>
      <c r="O44" s="11">
        <v>45.4</v>
      </c>
      <c r="Q44" s="4">
        <v>41</v>
      </c>
      <c r="R44" s="11">
        <v>2.5</v>
      </c>
      <c r="S44" s="5">
        <v>0.36</v>
      </c>
      <c r="T44" s="34">
        <v>2.9999999999999997E-4</v>
      </c>
      <c r="U44" s="29" t="s">
        <v>23</v>
      </c>
      <c r="V44" s="11" t="s">
        <v>19</v>
      </c>
      <c r="W44" s="30" t="s">
        <v>32</v>
      </c>
      <c r="AG44" s="4">
        <v>41</v>
      </c>
      <c r="AH44" s="34">
        <v>1E-3</v>
      </c>
      <c r="AI44" s="6">
        <v>3.6</v>
      </c>
      <c r="AJ44" s="4">
        <v>1E-3</v>
      </c>
      <c r="AK44" s="34" t="s">
        <v>23</v>
      </c>
      <c r="AL44" s="30" t="s">
        <v>15</v>
      </c>
      <c r="AM44" s="30" t="s">
        <v>28</v>
      </c>
      <c r="AP44" s="4">
        <v>41</v>
      </c>
      <c r="AQ44" s="4">
        <v>0.21500000000000341</v>
      </c>
      <c r="AR44" s="4">
        <v>2.2200000000000002</v>
      </c>
      <c r="AS44" s="11">
        <v>1E-3</v>
      </c>
      <c r="AT44" s="30" t="s">
        <v>23</v>
      </c>
      <c r="AU44" s="30" t="s">
        <v>15</v>
      </c>
      <c r="AV44" s="30" t="s">
        <v>31</v>
      </c>
      <c r="AX44" s="4">
        <v>41</v>
      </c>
      <c r="AY44" s="4">
        <v>6.4000000000000065E-5</v>
      </c>
      <c r="AZ44" s="11">
        <v>0.82000000000000006</v>
      </c>
      <c r="BA44" s="6">
        <v>1.4999999999999999E-4</v>
      </c>
      <c r="BB44" s="6" t="s">
        <v>23</v>
      </c>
      <c r="BC44" s="4" t="s">
        <v>19</v>
      </c>
      <c r="BD44" s="11" t="s">
        <v>31</v>
      </c>
      <c r="BF44" s="4">
        <v>41</v>
      </c>
      <c r="BG44" s="4">
        <v>0.12500000000000044</v>
      </c>
      <c r="BH44" s="11">
        <v>0.21</v>
      </c>
      <c r="BI44" s="30">
        <v>8.0000000000000004E-4</v>
      </c>
      <c r="BJ44" s="30" t="s">
        <v>23</v>
      </c>
      <c r="BK44" s="37" t="s">
        <v>15</v>
      </c>
      <c r="BL44" s="34" t="s">
        <v>29</v>
      </c>
      <c r="BM44" s="2"/>
      <c r="BN44" s="4">
        <v>41</v>
      </c>
      <c r="BO44" s="4">
        <v>2.3751749883341107E-4</v>
      </c>
      <c r="BP44" s="11">
        <v>6.0429304713019135E-4</v>
      </c>
      <c r="BQ44" s="6">
        <v>8.5549852232073398E-6</v>
      </c>
    </row>
    <row r="45" spans="9:69" x14ac:dyDescent="0.25">
      <c r="I45" s="4">
        <v>42</v>
      </c>
      <c r="J45" s="11">
        <v>790</v>
      </c>
      <c r="K45" s="6">
        <v>24.9</v>
      </c>
      <c r="M45" s="11">
        <v>42</v>
      </c>
      <c r="N45" s="11">
        <v>164</v>
      </c>
      <c r="O45" s="11">
        <v>21.4</v>
      </c>
      <c r="Q45" s="4">
        <v>42</v>
      </c>
      <c r="R45" s="11">
        <v>8.1999999999999886</v>
      </c>
      <c r="S45" s="5">
        <v>0.2</v>
      </c>
      <c r="T45" s="34">
        <v>2.0000000000000001E-4</v>
      </c>
      <c r="U45" s="29" t="s">
        <v>23</v>
      </c>
      <c r="V45" s="11" t="s">
        <v>19</v>
      </c>
      <c r="W45" s="30" t="s">
        <v>20</v>
      </c>
      <c r="AG45" s="4">
        <v>42</v>
      </c>
      <c r="AH45" s="34">
        <v>1.0000000000000001E-5</v>
      </c>
      <c r="AI45" s="6">
        <v>0.28999999999999998</v>
      </c>
      <c r="AJ45" s="4">
        <v>1.0000000000000001E-5</v>
      </c>
      <c r="AK45" s="34" t="s">
        <v>23</v>
      </c>
      <c r="AL45" s="30" t="s">
        <v>15</v>
      </c>
      <c r="AM45" s="30" t="s">
        <v>20</v>
      </c>
      <c r="AP45" s="4">
        <v>42</v>
      </c>
      <c r="AQ45" s="4">
        <v>0.30100000000000193</v>
      </c>
      <c r="AR45" s="4">
        <v>3.15</v>
      </c>
      <c r="AS45" s="11">
        <v>5.0000000000000001E-3</v>
      </c>
      <c r="AT45" s="30" t="s">
        <v>23</v>
      </c>
      <c r="AU45" s="30" t="s">
        <v>19</v>
      </c>
      <c r="AV45" s="30" t="s">
        <v>31</v>
      </c>
      <c r="AX45" s="4">
        <v>42</v>
      </c>
      <c r="AY45" s="4">
        <v>2.7099999999999905E-4</v>
      </c>
      <c r="AZ45" s="11">
        <v>0.2</v>
      </c>
      <c r="BA45" s="6">
        <v>5.0000000000000001E-4</v>
      </c>
      <c r="BB45" s="6" t="s">
        <v>23</v>
      </c>
      <c r="BC45" s="4" t="s">
        <v>15</v>
      </c>
      <c r="BD45" s="11" t="s">
        <v>29</v>
      </c>
      <c r="BF45" s="4">
        <v>42</v>
      </c>
      <c r="BG45" s="4">
        <v>6.9999999999999396E-2</v>
      </c>
      <c r="BH45" s="11">
        <v>0.05</v>
      </c>
      <c r="BI45" s="30">
        <v>1.0000000000000001E-5</v>
      </c>
      <c r="BJ45" s="30" t="s">
        <v>23</v>
      </c>
      <c r="BK45" s="37" t="s">
        <v>15</v>
      </c>
      <c r="BL45" s="34" t="s">
        <v>21</v>
      </c>
      <c r="BM45" s="2"/>
      <c r="BN45" s="4">
        <v>42</v>
      </c>
      <c r="BO45" s="4">
        <v>7.3090682843365991E-4</v>
      </c>
      <c r="BP45" s="11">
        <v>9.1149478923627301E-4</v>
      </c>
      <c r="BQ45" s="6">
        <v>1.0888163011354798E-5</v>
      </c>
    </row>
    <row r="46" spans="9:69" x14ac:dyDescent="0.25">
      <c r="I46" s="4">
        <v>43</v>
      </c>
      <c r="J46" s="11">
        <v>278</v>
      </c>
      <c r="K46" s="6">
        <v>45.8</v>
      </c>
      <c r="M46" s="11">
        <v>43</v>
      </c>
      <c r="N46" s="11">
        <v>613</v>
      </c>
      <c r="O46" s="11">
        <v>44.6</v>
      </c>
      <c r="Q46" s="4">
        <v>43</v>
      </c>
      <c r="R46" s="11">
        <v>1.3000000000000114</v>
      </c>
      <c r="S46" s="5">
        <v>7.0000000000000007E-2</v>
      </c>
      <c r="T46" s="34">
        <v>5.0000000000000002E-5</v>
      </c>
      <c r="U46" s="29" t="s">
        <v>23</v>
      </c>
      <c r="V46" s="11" t="s">
        <v>19</v>
      </c>
      <c r="W46" s="30" t="s">
        <v>20</v>
      </c>
      <c r="AG46" s="4">
        <v>43</v>
      </c>
      <c r="AH46" s="34">
        <v>3.0000000000000001E-3</v>
      </c>
      <c r="AI46" s="6">
        <v>11.68</v>
      </c>
      <c r="AJ46" s="4">
        <v>3.0000000000000001E-3</v>
      </c>
      <c r="AK46" s="34" t="s">
        <v>23</v>
      </c>
      <c r="AL46" s="30" t="s">
        <v>19</v>
      </c>
      <c r="AM46" s="30" t="s">
        <v>31</v>
      </c>
      <c r="AP46" s="4">
        <v>43</v>
      </c>
      <c r="AQ46" s="4">
        <v>0.61899999999999977</v>
      </c>
      <c r="AR46" s="4">
        <v>1.0900000000000001</v>
      </c>
      <c r="AS46" s="11">
        <v>1.0000000000000001E-5</v>
      </c>
      <c r="AT46" s="30" t="s">
        <v>23</v>
      </c>
      <c r="AU46" s="30" t="s">
        <v>15</v>
      </c>
      <c r="AV46" s="30" t="s">
        <v>20</v>
      </c>
      <c r="AX46" s="4">
        <v>43</v>
      </c>
      <c r="AY46" s="4">
        <v>3.6200000000000013E-4</v>
      </c>
      <c r="AZ46" s="11">
        <v>9.6000000000000002E-2</v>
      </c>
      <c r="BA46" s="6">
        <v>1.0000000000000001E-5</v>
      </c>
      <c r="BB46" s="6" t="s">
        <v>23</v>
      </c>
      <c r="BC46" s="4" t="s">
        <v>15</v>
      </c>
      <c r="BD46" s="11" t="s">
        <v>29</v>
      </c>
      <c r="BF46" s="4">
        <v>43</v>
      </c>
      <c r="BG46" s="4">
        <v>6.0000000000000497E-2</v>
      </c>
      <c r="BH46" s="11">
        <v>0.09</v>
      </c>
      <c r="BI46" s="30">
        <v>1.0000000000000001E-5</v>
      </c>
      <c r="BJ46" s="30" t="s">
        <v>23</v>
      </c>
      <c r="BK46" s="37" t="s">
        <v>15</v>
      </c>
      <c r="BL46" s="34" t="s">
        <v>31</v>
      </c>
      <c r="BM46" s="2"/>
      <c r="BN46" s="4">
        <v>43</v>
      </c>
      <c r="BO46" s="4">
        <v>8.1738995178099225E-5</v>
      </c>
      <c r="BP46" s="11">
        <v>1.0195986934204385E-3</v>
      </c>
      <c r="BQ46" s="6">
        <v>3.1109037175299419E-6</v>
      </c>
    </row>
    <row r="47" spans="9:69" x14ac:dyDescent="0.25">
      <c r="I47" s="4">
        <v>44</v>
      </c>
      <c r="J47" s="11">
        <v>493</v>
      </c>
      <c r="K47" s="6">
        <v>28.2</v>
      </c>
      <c r="M47" s="11">
        <v>44</v>
      </c>
      <c r="N47" s="11">
        <v>172</v>
      </c>
      <c r="O47" s="11">
        <v>26.8</v>
      </c>
      <c r="Q47" s="4">
        <v>44</v>
      </c>
      <c r="R47" s="11">
        <v>8.3999999999999773</v>
      </c>
      <c r="S47" s="5">
        <v>0.315</v>
      </c>
      <c r="T47" s="34">
        <v>1.5E-3</v>
      </c>
      <c r="U47" s="29" t="s">
        <v>23</v>
      </c>
      <c r="V47" s="11" t="s">
        <v>19</v>
      </c>
      <c r="W47" s="30" t="s">
        <v>32</v>
      </c>
      <c r="AG47" s="4">
        <v>44</v>
      </c>
      <c r="AH47" s="34">
        <v>1.0000000000000001E-5</v>
      </c>
      <c r="AI47" s="6">
        <v>1.6600000000000001</v>
      </c>
      <c r="AJ47" s="4">
        <v>1.0000000000000001E-5</v>
      </c>
      <c r="AK47" s="34" t="s">
        <v>23</v>
      </c>
      <c r="AL47" s="30" t="s">
        <v>15</v>
      </c>
      <c r="AM47" s="30" t="s">
        <v>20</v>
      </c>
      <c r="AP47" s="4">
        <v>44</v>
      </c>
      <c r="AQ47" s="4">
        <v>0.50499999999999545</v>
      </c>
      <c r="AR47" s="4">
        <v>0.72</v>
      </c>
      <c r="AS47" s="11">
        <v>5.0000000000000002E-5</v>
      </c>
      <c r="AT47" s="30" t="s">
        <v>23</v>
      </c>
      <c r="AU47" s="30" t="s">
        <v>15</v>
      </c>
      <c r="AV47" s="30" t="s">
        <v>20</v>
      </c>
      <c r="AX47" s="4">
        <v>44</v>
      </c>
      <c r="AY47" s="4">
        <v>3.7900000000000135E-4</v>
      </c>
      <c r="AZ47" s="11">
        <v>0.13400000000000001</v>
      </c>
      <c r="BA47" s="6">
        <v>5.0000000000000002E-5</v>
      </c>
      <c r="BB47" s="6" t="s">
        <v>23</v>
      </c>
      <c r="BC47" s="4" t="s">
        <v>15</v>
      </c>
      <c r="BD47" s="11" t="s">
        <v>32</v>
      </c>
      <c r="BF47" s="4">
        <v>44</v>
      </c>
      <c r="BG47" s="4">
        <v>2.9999999999999361E-2</v>
      </c>
      <c r="BH47" s="11">
        <v>0.08</v>
      </c>
      <c r="BI47" s="30">
        <v>5.0000000000000002E-5</v>
      </c>
      <c r="BJ47" s="30" t="s">
        <v>23</v>
      </c>
      <c r="BK47" s="37" t="s">
        <v>15</v>
      </c>
      <c r="BL47" s="34" t="s">
        <v>31</v>
      </c>
      <c r="BM47" s="2"/>
      <c r="BN47" s="4">
        <v>44</v>
      </c>
      <c r="BO47" s="4">
        <v>3.2742261627002641E-5</v>
      </c>
      <c r="BP47" s="11">
        <v>4.8685643179343594E-4</v>
      </c>
      <c r="BQ47" s="6">
        <v>3.1109037175299419E-6</v>
      </c>
    </row>
    <row r="48" spans="9:69" x14ac:dyDescent="0.25">
      <c r="I48" s="4">
        <v>45</v>
      </c>
      <c r="J48" s="11">
        <v>342</v>
      </c>
      <c r="K48" s="6">
        <v>50.8</v>
      </c>
      <c r="M48" s="11">
        <v>45</v>
      </c>
      <c r="N48" s="11">
        <v>175</v>
      </c>
      <c r="O48" s="11">
        <v>26.2</v>
      </c>
      <c r="Q48" s="4">
        <v>45</v>
      </c>
      <c r="R48" s="11">
        <v>5.9000000000000341</v>
      </c>
      <c r="S48" s="5">
        <v>0.17500000000000002</v>
      </c>
      <c r="T48" s="34">
        <v>5.0000000000000002E-5</v>
      </c>
      <c r="U48" s="29" t="s">
        <v>23</v>
      </c>
      <c r="V48" s="11" t="s">
        <v>19</v>
      </c>
      <c r="W48" s="30" t="s">
        <v>32</v>
      </c>
      <c r="AG48" s="4">
        <v>45</v>
      </c>
      <c r="AH48" s="34">
        <v>4.0000000000000002E-4</v>
      </c>
      <c r="AI48" s="6">
        <v>1.94</v>
      </c>
      <c r="AJ48" s="4">
        <v>4.0000000000000002E-4</v>
      </c>
      <c r="AK48" s="34" t="s">
        <v>23</v>
      </c>
      <c r="AL48" s="30" t="s">
        <v>19</v>
      </c>
      <c r="AM48" s="30" t="s">
        <v>32</v>
      </c>
      <c r="AP48" s="4">
        <v>45</v>
      </c>
      <c r="AQ48" s="4">
        <v>0.28000000000000114</v>
      </c>
      <c r="AR48" s="4">
        <v>0.59</v>
      </c>
      <c r="AS48" s="11">
        <v>7.0000000000000007E-5</v>
      </c>
      <c r="AT48" s="30" t="s">
        <v>23</v>
      </c>
      <c r="AU48" s="30" t="s">
        <v>15</v>
      </c>
      <c r="AV48" s="30" t="s">
        <v>20</v>
      </c>
      <c r="AX48" s="4">
        <v>45</v>
      </c>
      <c r="AY48" s="4">
        <v>5.1499999999999875E-4</v>
      </c>
      <c r="AZ48" s="11">
        <v>0.44</v>
      </c>
      <c r="BA48" s="6">
        <v>5.0000000000000001E-4</v>
      </c>
      <c r="BB48" s="6" t="s">
        <v>23</v>
      </c>
      <c r="BC48" s="4" t="s">
        <v>15</v>
      </c>
      <c r="BD48" s="11" t="s">
        <v>21</v>
      </c>
      <c r="BF48" s="4">
        <v>45</v>
      </c>
      <c r="BG48" s="4">
        <v>4.0000000000000036E-2</v>
      </c>
      <c r="BH48" s="11">
        <v>9.5000000000000001E-2</v>
      </c>
      <c r="BI48" s="30">
        <v>1E-4</v>
      </c>
      <c r="BJ48" s="30" t="s">
        <v>23</v>
      </c>
      <c r="BK48" s="37" t="s">
        <v>15</v>
      </c>
      <c r="BL48" s="34" t="s">
        <v>29</v>
      </c>
      <c r="BM48" s="2"/>
      <c r="BN48" s="7">
        <v>45</v>
      </c>
      <c r="BO48" s="7">
        <v>3.9664022398506767E-5</v>
      </c>
      <c r="BP48" s="12"/>
      <c r="BQ48" s="9"/>
    </row>
    <row r="49" spans="9:65" x14ac:dyDescent="0.25">
      <c r="I49" s="4">
        <v>46</v>
      </c>
      <c r="J49" s="11">
        <v>72</v>
      </c>
      <c r="K49" s="6">
        <v>177</v>
      </c>
      <c r="M49" s="11">
        <v>46</v>
      </c>
      <c r="N49" s="11">
        <v>19</v>
      </c>
      <c r="O49" s="11">
        <v>23.6</v>
      </c>
      <c r="Q49" s="4">
        <v>46</v>
      </c>
      <c r="R49" s="11">
        <v>3.3999999999999773</v>
      </c>
      <c r="S49" s="5">
        <v>0.69500000000000006</v>
      </c>
      <c r="T49" s="34">
        <v>1E-3</v>
      </c>
      <c r="U49" s="29" t="s">
        <v>23</v>
      </c>
      <c r="V49" s="11" t="s">
        <v>19</v>
      </c>
      <c r="W49" s="30" t="s">
        <v>16</v>
      </c>
      <c r="AG49" s="4">
        <v>46</v>
      </c>
      <c r="AH49" s="34">
        <v>5.0000000000000002E-5</v>
      </c>
      <c r="AI49" s="6">
        <v>0.79</v>
      </c>
      <c r="AJ49" s="4">
        <v>5.0000000000000002E-5</v>
      </c>
      <c r="AK49" s="34" t="s">
        <v>23</v>
      </c>
      <c r="AL49" s="30" t="s">
        <v>15</v>
      </c>
      <c r="AM49" s="30" t="s">
        <v>20</v>
      </c>
      <c r="AP49" s="4">
        <v>46</v>
      </c>
      <c r="AQ49" s="4">
        <v>0.53500000000000369</v>
      </c>
      <c r="AR49" s="4">
        <v>0.23</v>
      </c>
      <c r="AS49" s="11">
        <v>1.0000000000000001E-5</v>
      </c>
      <c r="AT49" s="30" t="s">
        <v>23</v>
      </c>
      <c r="AU49" s="30" t="s">
        <v>15</v>
      </c>
      <c r="AV49" s="30" t="s">
        <v>21</v>
      </c>
      <c r="AX49" s="4">
        <v>46</v>
      </c>
      <c r="AY49" s="4">
        <v>1.5900000000000069E-4</v>
      </c>
      <c r="AZ49" s="11">
        <v>0.48499999999999999</v>
      </c>
      <c r="BA49" s="6">
        <v>5.0000000000000002E-5</v>
      </c>
      <c r="BB49" s="6" t="s">
        <v>23</v>
      </c>
      <c r="BC49" s="4" t="s">
        <v>15</v>
      </c>
      <c r="BD49" s="11" t="s">
        <v>33</v>
      </c>
      <c r="BF49" s="4">
        <v>46</v>
      </c>
      <c r="BG49" s="4">
        <v>4.5000000000000817E-2</v>
      </c>
      <c r="BH49" s="11">
        <v>0.17</v>
      </c>
      <c r="BI49" s="30">
        <v>5.9999999999999995E-4</v>
      </c>
      <c r="BJ49" s="30" t="s">
        <v>23</v>
      </c>
      <c r="BK49" s="37" t="s">
        <v>15</v>
      </c>
      <c r="BL49" s="34" t="s">
        <v>29</v>
      </c>
      <c r="BM49" s="2"/>
    </row>
    <row r="50" spans="9:65" x14ac:dyDescent="0.25">
      <c r="I50" s="4">
        <v>47</v>
      </c>
      <c r="J50" s="11">
        <v>291</v>
      </c>
      <c r="K50" s="6">
        <v>90.6</v>
      </c>
      <c r="M50" s="11">
        <v>47</v>
      </c>
      <c r="N50" s="11">
        <v>187.99999999999997</v>
      </c>
      <c r="O50" s="11">
        <v>31.5</v>
      </c>
      <c r="Q50" s="4">
        <v>47</v>
      </c>
      <c r="R50" s="11">
        <v>15</v>
      </c>
      <c r="S50" s="5">
        <v>1.55</v>
      </c>
      <c r="T50" s="34">
        <v>5.0000000000000001E-3</v>
      </c>
      <c r="U50" s="29" t="s">
        <v>23</v>
      </c>
      <c r="V50" s="11" t="s">
        <v>19</v>
      </c>
      <c r="W50" s="30" t="s">
        <v>44</v>
      </c>
      <c r="AG50" s="4">
        <v>47</v>
      </c>
      <c r="AH50" s="34">
        <v>1.0000000000000001E-5</v>
      </c>
      <c r="AI50" s="6">
        <v>0.77</v>
      </c>
      <c r="AJ50" s="4">
        <v>1.0000000000000001E-5</v>
      </c>
      <c r="AK50" s="34" t="s">
        <v>23</v>
      </c>
      <c r="AL50" s="30" t="s">
        <v>15</v>
      </c>
      <c r="AM50" s="30" t="s">
        <v>21</v>
      </c>
      <c r="AP50" s="4">
        <v>47</v>
      </c>
      <c r="AQ50" s="4">
        <v>0.14499999999999602</v>
      </c>
      <c r="AR50" s="4">
        <v>0.68</v>
      </c>
      <c r="AS50" s="11">
        <v>8.0000000000000004E-4</v>
      </c>
      <c r="AT50" s="30" t="s">
        <v>23</v>
      </c>
      <c r="AU50" s="30" t="s">
        <v>19</v>
      </c>
      <c r="AV50" s="30" t="s">
        <v>16</v>
      </c>
      <c r="AX50" s="4">
        <v>47</v>
      </c>
      <c r="AY50" s="4">
        <v>4.6100000000000031E-4</v>
      </c>
      <c r="AZ50" s="11">
        <v>0.79</v>
      </c>
      <c r="BA50" s="6">
        <v>1.0000000000000001E-5</v>
      </c>
      <c r="BB50" s="6" t="s">
        <v>23</v>
      </c>
      <c r="BC50" s="4" t="s">
        <v>15</v>
      </c>
      <c r="BD50" s="11" t="s">
        <v>31</v>
      </c>
      <c r="BF50" s="4">
        <v>47</v>
      </c>
      <c r="BG50" s="4">
        <v>9.9999999999999645E-2</v>
      </c>
      <c r="BH50" s="11">
        <v>0.13500000000000001</v>
      </c>
      <c r="BI50" s="30">
        <v>4.0000000000000002E-4</v>
      </c>
      <c r="BJ50" s="30" t="s">
        <v>23</v>
      </c>
      <c r="BK50" s="37" t="s">
        <v>15</v>
      </c>
      <c r="BL50" s="34" t="s">
        <v>29</v>
      </c>
      <c r="BM50" s="2"/>
    </row>
    <row r="51" spans="9:65" x14ac:dyDescent="0.25">
      <c r="I51" s="4">
        <v>48</v>
      </c>
      <c r="J51" s="11">
        <v>797</v>
      </c>
      <c r="K51" s="6">
        <v>43.6</v>
      </c>
      <c r="M51" s="11">
        <v>48</v>
      </c>
      <c r="N51" s="11">
        <v>176</v>
      </c>
      <c r="O51" s="11">
        <v>14.5</v>
      </c>
      <c r="Q51" s="7">
        <v>48</v>
      </c>
      <c r="R51" s="12">
        <v>10</v>
      </c>
      <c r="S51" s="8">
        <v>2.3000000000000003</v>
      </c>
      <c r="T51" s="35">
        <v>2E-3</v>
      </c>
      <c r="U51" s="31" t="s">
        <v>23</v>
      </c>
      <c r="V51" s="12" t="s">
        <v>19</v>
      </c>
      <c r="W51" s="32" t="s">
        <v>45</v>
      </c>
      <c r="AG51" s="4">
        <v>48</v>
      </c>
      <c r="AH51" s="34">
        <v>1.0000000000000001E-5</v>
      </c>
      <c r="AI51" s="6">
        <v>0.26</v>
      </c>
      <c r="AJ51" s="4">
        <v>1.0000000000000001E-5</v>
      </c>
      <c r="AK51" s="34" t="s">
        <v>23</v>
      </c>
      <c r="AL51" s="30" t="s">
        <v>15</v>
      </c>
      <c r="AM51" s="30" t="s">
        <v>20</v>
      </c>
      <c r="AP51" s="4">
        <v>48</v>
      </c>
      <c r="AQ51" s="4">
        <v>1.0100000000000051</v>
      </c>
      <c r="AR51" s="4">
        <v>1.3800000000000001</v>
      </c>
      <c r="AS51" s="11">
        <v>1E-3</v>
      </c>
      <c r="AT51" s="30" t="s">
        <v>23</v>
      </c>
      <c r="AU51" s="30" t="s">
        <v>15</v>
      </c>
      <c r="AV51" s="30" t="s">
        <v>29</v>
      </c>
      <c r="AX51" s="4">
        <v>48</v>
      </c>
      <c r="AY51" s="4">
        <v>2.5399999999999956E-4</v>
      </c>
      <c r="AZ51" s="11">
        <v>1.87</v>
      </c>
      <c r="BA51" s="6">
        <v>1E-4</v>
      </c>
      <c r="BB51" s="6" t="s">
        <v>23</v>
      </c>
      <c r="BC51" s="4" t="s">
        <v>15</v>
      </c>
      <c r="BD51" s="11" t="s">
        <v>31</v>
      </c>
      <c r="BF51" s="4">
        <v>48</v>
      </c>
      <c r="BG51" s="4">
        <v>3.0000000000000249E-2</v>
      </c>
      <c r="BH51" s="11">
        <v>5.0000000000000001E-3</v>
      </c>
      <c r="BI51" s="30">
        <v>1.0000000000000001E-5</v>
      </c>
      <c r="BJ51" s="30" t="s">
        <v>23</v>
      </c>
      <c r="BK51" s="37" t="s">
        <v>15</v>
      </c>
      <c r="BL51" s="34" t="s">
        <v>30</v>
      </c>
      <c r="BM51" s="2"/>
    </row>
    <row r="52" spans="9:65" x14ac:dyDescent="0.25">
      <c r="I52" s="4">
        <v>49</v>
      </c>
      <c r="J52" s="11">
        <v>107.00000000000001</v>
      </c>
      <c r="K52" s="6">
        <v>26.8</v>
      </c>
      <c r="M52" s="11">
        <v>49</v>
      </c>
      <c r="N52" s="11">
        <v>463</v>
      </c>
      <c r="O52" s="11">
        <v>68.400000000000006</v>
      </c>
      <c r="AG52" s="4">
        <v>49</v>
      </c>
      <c r="AH52" s="34">
        <v>1.0000000000000001E-5</v>
      </c>
      <c r="AI52" s="6">
        <v>0.155</v>
      </c>
      <c r="AJ52" s="4">
        <v>1.0000000000000001E-5</v>
      </c>
      <c r="AK52" s="34" t="s">
        <v>23</v>
      </c>
      <c r="AL52" s="30" t="s">
        <v>15</v>
      </c>
      <c r="AM52" s="30" t="s">
        <v>21</v>
      </c>
      <c r="AP52" s="4">
        <v>49</v>
      </c>
      <c r="AQ52" s="4">
        <v>0.25</v>
      </c>
      <c r="AR52" s="4">
        <v>0.34</v>
      </c>
      <c r="AS52" s="11">
        <v>4.0000000000000002E-4</v>
      </c>
      <c r="AT52" s="30" t="s">
        <v>23</v>
      </c>
      <c r="AU52" s="30" t="s">
        <v>15</v>
      </c>
      <c r="AV52" s="30" t="s">
        <v>32</v>
      </c>
      <c r="AX52" s="4">
        <v>49</v>
      </c>
      <c r="AY52" s="4">
        <v>1.0500000000000042E-4</v>
      </c>
      <c r="AZ52" s="11">
        <v>0.3</v>
      </c>
      <c r="BA52" s="6">
        <v>2.9999999999999997E-4</v>
      </c>
      <c r="BB52" s="6" t="s">
        <v>23</v>
      </c>
      <c r="BC52" s="4" t="s">
        <v>15</v>
      </c>
      <c r="BD52" s="11" t="s">
        <v>20</v>
      </c>
      <c r="BF52" s="4">
        <v>49</v>
      </c>
      <c r="BG52" s="4">
        <v>1.9999999999999574E-2</v>
      </c>
      <c r="BH52" s="11">
        <v>0.13500000000000001</v>
      </c>
      <c r="BI52" s="30">
        <v>4.0000000000000002E-4</v>
      </c>
      <c r="BJ52" s="30" t="s">
        <v>23</v>
      </c>
      <c r="BK52" s="37" t="s">
        <v>15</v>
      </c>
      <c r="BL52" s="34" t="s">
        <v>31</v>
      </c>
      <c r="BM52" s="2"/>
    </row>
    <row r="53" spans="9:65" x14ac:dyDescent="0.25">
      <c r="I53" s="4">
        <v>50</v>
      </c>
      <c r="J53" s="11">
        <v>416</v>
      </c>
      <c r="K53" s="6">
        <v>84</v>
      </c>
      <c r="M53" s="11">
        <v>50</v>
      </c>
      <c r="N53" s="11">
        <v>304</v>
      </c>
      <c r="O53" s="11">
        <v>55.600000000000009</v>
      </c>
      <c r="AG53" s="4">
        <v>50</v>
      </c>
      <c r="AH53" s="34">
        <v>2.0000000000000002E-5</v>
      </c>
      <c r="AI53" s="6">
        <v>1.35</v>
      </c>
      <c r="AJ53" s="4">
        <v>2.0000000000000002E-5</v>
      </c>
      <c r="AK53" s="34" t="s">
        <v>23</v>
      </c>
      <c r="AL53" s="30" t="s">
        <v>15</v>
      </c>
      <c r="AM53" s="30" t="s">
        <v>21</v>
      </c>
      <c r="AP53" s="4">
        <v>50</v>
      </c>
      <c r="AQ53" s="4">
        <v>0.82000000000000028</v>
      </c>
      <c r="AR53" s="4">
        <v>3.64</v>
      </c>
      <c r="AS53" s="11">
        <v>1E-4</v>
      </c>
      <c r="AT53" s="30" t="s">
        <v>23</v>
      </c>
      <c r="AU53" s="30" t="s">
        <v>15</v>
      </c>
      <c r="AV53" s="30" t="s">
        <v>31</v>
      </c>
      <c r="AX53" s="4">
        <v>50</v>
      </c>
      <c r="AY53" s="4">
        <v>1.4199999999999947E-4</v>
      </c>
      <c r="AZ53" s="11">
        <v>1.55</v>
      </c>
      <c r="BA53" s="6">
        <v>2.0000000000000001E-4</v>
      </c>
      <c r="BB53" s="6" t="s">
        <v>23</v>
      </c>
      <c r="BC53" s="4" t="s">
        <v>15</v>
      </c>
      <c r="BD53" s="11" t="s">
        <v>21</v>
      </c>
      <c r="BF53" s="4">
        <v>50</v>
      </c>
      <c r="BG53" s="4">
        <v>2.5000000000000355E-2</v>
      </c>
      <c r="BH53" s="11">
        <v>0.115</v>
      </c>
      <c r="BI53" s="30">
        <v>2.9999999999999997E-4</v>
      </c>
      <c r="BJ53" s="30" t="s">
        <v>23</v>
      </c>
      <c r="BK53" s="37" t="s">
        <v>15</v>
      </c>
      <c r="BL53" s="34" t="s">
        <v>31</v>
      </c>
      <c r="BM53" s="2"/>
    </row>
    <row r="54" spans="9:65" x14ac:dyDescent="0.25">
      <c r="I54" s="4">
        <v>51</v>
      </c>
      <c r="J54" s="11">
        <v>75</v>
      </c>
      <c r="K54" s="6">
        <v>28.4</v>
      </c>
      <c r="M54" s="11">
        <v>51</v>
      </c>
      <c r="N54" s="11">
        <v>165.99999999999997</v>
      </c>
      <c r="O54" s="11">
        <v>476.6</v>
      </c>
      <c r="AG54" s="4">
        <v>51</v>
      </c>
      <c r="AH54" s="34">
        <v>1.4999999999999999E-2</v>
      </c>
      <c r="AI54" s="6">
        <v>4.62</v>
      </c>
      <c r="AJ54" s="4">
        <v>1.4999999999999999E-2</v>
      </c>
      <c r="AK54" s="34" t="s">
        <v>23</v>
      </c>
      <c r="AL54" s="30" t="s">
        <v>19</v>
      </c>
      <c r="AM54" s="30" t="s">
        <v>33</v>
      </c>
      <c r="AP54" s="4">
        <v>51</v>
      </c>
      <c r="AQ54" s="4">
        <v>1.6299999999999955</v>
      </c>
      <c r="AR54" s="4">
        <v>1.6</v>
      </c>
      <c r="AS54" s="11">
        <v>1E-3</v>
      </c>
      <c r="AT54" s="30" t="s">
        <v>23</v>
      </c>
      <c r="AU54" s="30" t="s">
        <v>15</v>
      </c>
      <c r="AV54" s="30" t="s">
        <v>31</v>
      </c>
      <c r="AX54" s="4">
        <v>51</v>
      </c>
      <c r="AY54" s="4">
        <v>1.7800000000000083E-4</v>
      </c>
      <c r="AZ54" s="11">
        <v>0.86</v>
      </c>
      <c r="BA54" s="6">
        <v>1.0000000000000001E-5</v>
      </c>
      <c r="BB54" s="6" t="s">
        <v>23</v>
      </c>
      <c r="BC54" s="4" t="s">
        <v>15</v>
      </c>
      <c r="BD54" s="11" t="s">
        <v>21</v>
      </c>
      <c r="BF54" s="4">
        <v>51</v>
      </c>
      <c r="BG54" s="4">
        <v>4.9999999999998934E-3</v>
      </c>
      <c r="BH54" s="11">
        <v>0.03</v>
      </c>
      <c r="BI54" s="30">
        <v>2.9999999999999997E-4</v>
      </c>
      <c r="BJ54" s="30" t="s">
        <v>23</v>
      </c>
      <c r="BK54" s="37" t="s">
        <v>15</v>
      </c>
      <c r="BL54" s="34" t="s">
        <v>31</v>
      </c>
      <c r="BM54" s="2"/>
    </row>
    <row r="55" spans="9:65" x14ac:dyDescent="0.25">
      <c r="I55" s="4">
        <v>52</v>
      </c>
      <c r="J55" s="11">
        <v>61</v>
      </c>
      <c r="K55" s="6">
        <v>32.5</v>
      </c>
      <c r="M55" s="11">
        <v>52</v>
      </c>
      <c r="N55" s="11">
        <v>1227</v>
      </c>
      <c r="O55" s="11">
        <v>102.8</v>
      </c>
      <c r="AG55" s="4">
        <v>52</v>
      </c>
      <c r="AH55" s="34">
        <v>0.01</v>
      </c>
      <c r="AI55" s="6">
        <v>9.19</v>
      </c>
      <c r="AJ55" s="4">
        <v>0.01</v>
      </c>
      <c r="AK55" s="34" t="s">
        <v>23</v>
      </c>
      <c r="AL55" s="30" t="s">
        <v>19</v>
      </c>
      <c r="AM55" s="30" t="s">
        <v>29</v>
      </c>
      <c r="AP55" s="4">
        <v>52</v>
      </c>
      <c r="AQ55" s="4">
        <v>0.97500000000000142</v>
      </c>
      <c r="AR55" s="4">
        <v>5.45</v>
      </c>
      <c r="AS55" s="11">
        <v>5.0000000000000001E-4</v>
      </c>
      <c r="AT55" s="30" t="s">
        <v>23</v>
      </c>
      <c r="AU55" s="30" t="s">
        <v>15</v>
      </c>
      <c r="AV55" s="30" t="s">
        <v>31</v>
      </c>
      <c r="AX55" s="4">
        <v>52</v>
      </c>
      <c r="AY55" s="4">
        <v>1.4999999999998793E-5</v>
      </c>
      <c r="AZ55" s="11">
        <v>0.21</v>
      </c>
      <c r="BA55" s="6">
        <v>1.0000000000000001E-5</v>
      </c>
      <c r="BB55" s="6" t="s">
        <v>23</v>
      </c>
      <c r="BC55" s="4" t="s">
        <v>15</v>
      </c>
      <c r="BD55" s="11" t="s">
        <v>20</v>
      </c>
      <c r="BF55" s="4">
        <v>52</v>
      </c>
      <c r="BG55" s="4">
        <v>1.9999999999997797E-3</v>
      </c>
      <c r="BH55" s="11">
        <v>0.03</v>
      </c>
      <c r="BI55" s="30">
        <v>5.9999999999999995E-4</v>
      </c>
      <c r="BJ55" s="30" t="s">
        <v>23</v>
      </c>
      <c r="BK55" s="37" t="s">
        <v>15</v>
      </c>
      <c r="BL55" s="34" t="s">
        <v>31</v>
      </c>
      <c r="BM55" s="2"/>
    </row>
    <row r="56" spans="9:65" x14ac:dyDescent="0.25">
      <c r="I56" s="4">
        <v>53</v>
      </c>
      <c r="J56" s="11">
        <v>446.99999999999994</v>
      </c>
      <c r="K56" s="6">
        <v>27.5</v>
      </c>
      <c r="M56" s="11">
        <v>53</v>
      </c>
      <c r="N56" s="11">
        <v>185</v>
      </c>
      <c r="O56" s="11">
        <v>43.6</v>
      </c>
      <c r="AG56" s="4">
        <v>53</v>
      </c>
      <c r="AH56" s="34">
        <v>5.0000000000000002E-5</v>
      </c>
      <c r="AI56" s="6">
        <v>1.31</v>
      </c>
      <c r="AJ56" s="4">
        <v>5.0000000000000002E-5</v>
      </c>
      <c r="AK56" s="34" t="s">
        <v>23</v>
      </c>
      <c r="AL56" s="30" t="s">
        <v>15</v>
      </c>
      <c r="AM56" s="30" t="s">
        <v>21</v>
      </c>
      <c r="AP56" s="4">
        <v>53</v>
      </c>
      <c r="AQ56" s="4">
        <v>1.8449999999999989</v>
      </c>
      <c r="AR56" s="4">
        <v>0.41000000000000003</v>
      </c>
      <c r="AS56" s="11">
        <v>5.0000000000000002E-5</v>
      </c>
      <c r="AT56" s="30" t="s">
        <v>23</v>
      </c>
      <c r="AU56" s="30" t="s">
        <v>15</v>
      </c>
      <c r="AV56" s="30" t="s">
        <v>33</v>
      </c>
      <c r="AX56" s="4">
        <v>53</v>
      </c>
      <c r="AY56" s="4">
        <v>2.9000000000000092E-4</v>
      </c>
      <c r="AZ56" s="11">
        <v>1.68</v>
      </c>
      <c r="BA56" s="6">
        <v>4.0000000000000002E-4</v>
      </c>
      <c r="BB56" s="6" t="s">
        <v>23</v>
      </c>
      <c r="BC56" s="4" t="s">
        <v>15</v>
      </c>
      <c r="BD56" s="11" t="s">
        <v>16</v>
      </c>
      <c r="BF56" s="4">
        <v>53</v>
      </c>
      <c r="BG56" s="4">
        <v>1.7999999999999794E-2</v>
      </c>
      <c r="BH56" s="11">
        <v>0.08</v>
      </c>
      <c r="BI56" s="30">
        <v>6.9999999999999999E-4</v>
      </c>
      <c r="BJ56" s="30" t="s">
        <v>23</v>
      </c>
      <c r="BK56" s="37" t="s">
        <v>15</v>
      </c>
      <c r="BL56" s="34" t="s">
        <v>33</v>
      </c>
      <c r="BM56" s="2"/>
    </row>
    <row r="57" spans="9:65" x14ac:dyDescent="0.25">
      <c r="I57" s="4">
        <v>54</v>
      </c>
      <c r="J57" s="11">
        <v>408</v>
      </c>
      <c r="K57" s="6">
        <v>30.3</v>
      </c>
      <c r="M57" s="11">
        <v>54</v>
      </c>
      <c r="N57" s="11">
        <v>43</v>
      </c>
      <c r="O57" s="11">
        <v>38.9</v>
      </c>
      <c r="AG57" s="7">
        <v>54</v>
      </c>
      <c r="AH57" s="35">
        <v>6.9999999999999999E-4</v>
      </c>
      <c r="AI57" s="9">
        <v>3.1</v>
      </c>
      <c r="AJ57" s="7">
        <v>6.9999999999999999E-4</v>
      </c>
      <c r="AK57" s="35" t="s">
        <v>23</v>
      </c>
      <c r="AL57" s="32" t="s">
        <v>15</v>
      </c>
      <c r="AM57" s="32" t="s">
        <v>20</v>
      </c>
      <c r="AP57" s="4">
        <v>54</v>
      </c>
      <c r="AQ57" s="4">
        <v>0.14999999999999858</v>
      </c>
      <c r="AR57" s="4">
        <v>0.66</v>
      </c>
      <c r="AS57" s="11">
        <v>1E-4</v>
      </c>
      <c r="AT57" s="30" t="s">
        <v>23</v>
      </c>
      <c r="AU57" s="30" t="s">
        <v>15</v>
      </c>
      <c r="AV57" s="30" t="s">
        <v>21</v>
      </c>
      <c r="AX57" s="4">
        <v>54</v>
      </c>
      <c r="AY57" s="4">
        <v>7.4999999999999289E-5</v>
      </c>
      <c r="AZ57" s="11">
        <v>1.6</v>
      </c>
      <c r="BA57" s="6">
        <v>5.9999999999999995E-4</v>
      </c>
      <c r="BB57" s="6" t="s">
        <v>23</v>
      </c>
      <c r="BC57" s="4" t="s">
        <v>15</v>
      </c>
      <c r="BD57" s="11" t="s">
        <v>21</v>
      </c>
      <c r="BF57" s="4">
        <v>54</v>
      </c>
      <c r="BG57" s="4">
        <v>1.0000000000000675E-2</v>
      </c>
      <c r="BH57" s="11">
        <v>0.26500000000000001</v>
      </c>
      <c r="BI57" s="30">
        <v>8.0000000000000004E-4</v>
      </c>
      <c r="BJ57" s="30" t="s">
        <v>23</v>
      </c>
      <c r="BK57" s="37" t="s">
        <v>15</v>
      </c>
      <c r="BL57" s="34" t="s">
        <v>29</v>
      </c>
      <c r="BM57" s="2"/>
    </row>
    <row r="58" spans="9:65" x14ac:dyDescent="0.25">
      <c r="I58" s="4">
        <v>55</v>
      </c>
      <c r="J58" s="11">
        <v>348</v>
      </c>
      <c r="K58" s="6">
        <v>53.9</v>
      </c>
      <c r="M58" s="11">
        <v>55</v>
      </c>
      <c r="N58" s="11">
        <v>68</v>
      </c>
      <c r="O58" s="11">
        <v>29.1</v>
      </c>
      <c r="AP58" s="4">
        <v>55</v>
      </c>
      <c r="AQ58" s="4">
        <v>0.23000000000000398</v>
      </c>
      <c r="AR58" s="4">
        <v>1.22</v>
      </c>
      <c r="AS58" s="11">
        <v>1E-3</v>
      </c>
      <c r="AT58" s="30" t="s">
        <v>23</v>
      </c>
      <c r="AU58" s="30" t="s">
        <v>15</v>
      </c>
      <c r="AV58" s="30" t="s">
        <v>29</v>
      </c>
      <c r="AX58" s="4">
        <v>55</v>
      </c>
      <c r="AY58" s="4">
        <v>1.6200000000000082E-4</v>
      </c>
      <c r="AZ58" s="11">
        <v>0.28999999999999998</v>
      </c>
      <c r="BA58" s="6">
        <v>1.0000000000000001E-5</v>
      </c>
      <c r="BB58" s="6" t="s">
        <v>23</v>
      </c>
      <c r="BC58" s="4" t="s">
        <v>15</v>
      </c>
      <c r="BD58" s="11" t="s">
        <v>20</v>
      </c>
      <c r="BF58" s="4">
        <v>55</v>
      </c>
      <c r="BG58" s="4">
        <v>0.16299999999999937</v>
      </c>
      <c r="BH58" s="11">
        <v>0.15</v>
      </c>
      <c r="BI58" s="30">
        <v>8.0000000000000004E-4</v>
      </c>
      <c r="BJ58" s="30" t="s">
        <v>23</v>
      </c>
      <c r="BK58" s="37" t="s">
        <v>15</v>
      </c>
      <c r="BL58" s="34" t="s">
        <v>29</v>
      </c>
      <c r="BM58" s="2"/>
    </row>
    <row r="59" spans="9:65" x14ac:dyDescent="0.25">
      <c r="I59" s="4">
        <v>56</v>
      </c>
      <c r="J59" s="11">
        <v>143</v>
      </c>
      <c r="K59" s="6">
        <v>72.599999999999994</v>
      </c>
      <c r="M59" s="11">
        <v>56</v>
      </c>
      <c r="N59" s="11">
        <v>108</v>
      </c>
      <c r="O59" s="11">
        <v>171.2</v>
      </c>
      <c r="AP59" s="4">
        <v>56</v>
      </c>
      <c r="AQ59" s="4">
        <v>0.86999999999999744</v>
      </c>
      <c r="AR59" s="4">
        <v>0.94000000000000006</v>
      </c>
      <c r="AS59" s="11">
        <v>5.9999999999999995E-4</v>
      </c>
      <c r="AT59" s="30" t="s">
        <v>23</v>
      </c>
      <c r="AU59" s="30" t="s">
        <v>15</v>
      </c>
      <c r="AV59" s="30" t="s">
        <v>28</v>
      </c>
      <c r="AX59" s="4">
        <v>56</v>
      </c>
      <c r="AY59" s="4">
        <v>8.9999999999999857E-5</v>
      </c>
      <c r="AZ59" s="11">
        <v>0.26</v>
      </c>
      <c r="BA59" s="6">
        <v>1.0000000000000001E-5</v>
      </c>
      <c r="BB59" s="6" t="s">
        <v>23</v>
      </c>
      <c r="BC59" s="4" t="s">
        <v>15</v>
      </c>
      <c r="BD59" s="11" t="s">
        <v>20</v>
      </c>
      <c r="BF59" s="4">
        <v>56</v>
      </c>
      <c r="BG59" s="4">
        <v>2.2000000000000242E-2</v>
      </c>
      <c r="BH59" s="11">
        <v>0.19</v>
      </c>
      <c r="BI59" s="30">
        <v>5.9999999999999995E-4</v>
      </c>
      <c r="BJ59" s="30" t="s">
        <v>23</v>
      </c>
      <c r="BK59" s="37" t="s">
        <v>15</v>
      </c>
      <c r="BL59" s="34" t="s">
        <v>31</v>
      </c>
      <c r="BM59" s="2"/>
    </row>
    <row r="60" spans="9:65" x14ac:dyDescent="0.25">
      <c r="I60" s="4">
        <v>57</v>
      </c>
      <c r="J60" s="11">
        <v>622</v>
      </c>
      <c r="K60" s="6">
        <v>72.599999999999994</v>
      </c>
      <c r="M60" s="11">
        <v>57</v>
      </c>
      <c r="N60" s="11">
        <v>90</v>
      </c>
      <c r="O60" s="11">
        <v>62</v>
      </c>
      <c r="AP60" s="4">
        <v>57</v>
      </c>
      <c r="AQ60" s="4">
        <v>3</v>
      </c>
      <c r="AR60" s="4">
        <v>1.8</v>
      </c>
      <c r="AS60" s="11">
        <v>1E-3</v>
      </c>
      <c r="AT60" s="30" t="s">
        <v>23</v>
      </c>
      <c r="AU60" s="30" t="s">
        <v>15</v>
      </c>
      <c r="AV60" s="30" t="s">
        <v>16</v>
      </c>
      <c r="AX60" s="4">
        <v>57</v>
      </c>
      <c r="AY60" s="4">
        <v>6.7799999999999902E-4</v>
      </c>
      <c r="AZ60" s="11">
        <v>2.37</v>
      </c>
      <c r="BA60" s="6">
        <v>5.9999999999999995E-4</v>
      </c>
      <c r="BB60" s="6" t="s">
        <v>23</v>
      </c>
      <c r="BC60" s="4" t="s">
        <v>15</v>
      </c>
      <c r="BD60" s="11" t="s">
        <v>16</v>
      </c>
      <c r="BF60" s="4">
        <v>57</v>
      </c>
      <c r="BG60" s="4">
        <v>4.0000000000000036E-2</v>
      </c>
      <c r="BH60" s="11">
        <v>0.105</v>
      </c>
      <c r="BI60" s="30">
        <v>1E-4</v>
      </c>
      <c r="BJ60" s="30" t="s">
        <v>23</v>
      </c>
      <c r="BK60" s="37" t="s">
        <v>15</v>
      </c>
      <c r="BL60" s="34" t="s">
        <v>29</v>
      </c>
      <c r="BM60" s="2"/>
    </row>
    <row r="61" spans="9:65" x14ac:dyDescent="0.25">
      <c r="I61" s="4">
        <v>58</v>
      </c>
      <c r="J61" s="11">
        <v>393.00000000000006</v>
      </c>
      <c r="K61" s="6">
        <v>55.7</v>
      </c>
      <c r="M61" s="11">
        <v>58</v>
      </c>
      <c r="N61" s="11">
        <v>82.999999999999986</v>
      </c>
      <c r="O61" s="11">
        <v>47</v>
      </c>
      <c r="AP61" s="4">
        <v>58</v>
      </c>
      <c r="AQ61" s="4">
        <v>1.259999999999998</v>
      </c>
      <c r="AR61" s="4">
        <v>0.48</v>
      </c>
      <c r="AS61" s="11">
        <v>1.0000000000000001E-5</v>
      </c>
      <c r="AT61" s="30" t="s">
        <v>23</v>
      </c>
      <c r="AU61" s="30" t="s">
        <v>15</v>
      </c>
      <c r="AV61" s="30" t="s">
        <v>21</v>
      </c>
      <c r="AX61" s="4">
        <v>58</v>
      </c>
      <c r="AY61" s="4">
        <v>4.0000000000000925E-5</v>
      </c>
      <c r="AZ61" s="11">
        <v>1.08</v>
      </c>
      <c r="BA61" s="6">
        <v>2.9999999999999997E-4</v>
      </c>
      <c r="BB61" s="6" t="s">
        <v>23</v>
      </c>
      <c r="BC61" s="4" t="s">
        <v>15</v>
      </c>
      <c r="BD61" s="11" t="s">
        <v>31</v>
      </c>
      <c r="BF61" s="4">
        <v>58</v>
      </c>
      <c r="BG61" s="4">
        <v>3.5000000000000142E-2</v>
      </c>
      <c r="BH61" s="11">
        <v>0.19</v>
      </c>
      <c r="BI61" s="30">
        <v>2.0000000000000001E-4</v>
      </c>
      <c r="BJ61" s="30" t="s">
        <v>23</v>
      </c>
      <c r="BK61" s="37" t="s">
        <v>15</v>
      </c>
      <c r="BL61" s="34" t="s">
        <v>32</v>
      </c>
      <c r="BM61" s="2"/>
    </row>
    <row r="62" spans="9:65" x14ac:dyDescent="0.25">
      <c r="I62" s="4">
        <v>59</v>
      </c>
      <c r="J62" s="11">
        <v>1533</v>
      </c>
      <c r="K62" s="6">
        <v>70.8</v>
      </c>
      <c r="M62" s="11">
        <v>59</v>
      </c>
      <c r="N62" s="11">
        <v>446</v>
      </c>
      <c r="O62" s="11">
        <v>14.9</v>
      </c>
      <c r="AP62" s="4">
        <v>59</v>
      </c>
      <c r="AQ62" s="4">
        <v>0.66000000000000369</v>
      </c>
      <c r="AR62" s="4">
        <v>0.49</v>
      </c>
      <c r="AS62" s="11">
        <v>2.9999999999999997E-4</v>
      </c>
      <c r="AT62" s="30" t="s">
        <v>23</v>
      </c>
      <c r="AU62" s="30" t="s">
        <v>15</v>
      </c>
      <c r="AV62" s="30" t="s">
        <v>31</v>
      </c>
      <c r="AX62" s="4">
        <v>59</v>
      </c>
      <c r="AY62" s="4">
        <v>4.1000000000000015E-4</v>
      </c>
      <c r="AZ62" s="11">
        <v>0.9</v>
      </c>
      <c r="BA62" s="6">
        <v>5.0000000000000002E-5</v>
      </c>
      <c r="BB62" s="6" t="s">
        <v>23</v>
      </c>
      <c r="BC62" s="4" t="s">
        <v>15</v>
      </c>
      <c r="BD62" s="11" t="s">
        <v>16</v>
      </c>
      <c r="BF62" s="4">
        <v>59</v>
      </c>
      <c r="BG62" s="4">
        <v>4.9999999999999822E-2</v>
      </c>
      <c r="BH62" s="11">
        <v>0.22500000000000001</v>
      </c>
      <c r="BI62" s="30">
        <v>1E-4</v>
      </c>
      <c r="BJ62" s="30" t="s">
        <v>23</v>
      </c>
      <c r="BK62" s="37" t="s">
        <v>15</v>
      </c>
      <c r="BL62" s="34" t="s">
        <v>32</v>
      </c>
      <c r="BM62" s="2"/>
    </row>
    <row r="63" spans="9:65" x14ac:dyDescent="0.25">
      <c r="I63" s="4">
        <v>60</v>
      </c>
      <c r="J63" s="11">
        <v>28.000000000000004</v>
      </c>
      <c r="K63" s="6">
        <v>223.9</v>
      </c>
      <c r="M63" s="11">
        <v>60</v>
      </c>
      <c r="N63" s="11">
        <v>315</v>
      </c>
      <c r="O63" s="11">
        <v>70.900000000000006</v>
      </c>
      <c r="AP63" s="4">
        <v>60</v>
      </c>
      <c r="AQ63" s="4">
        <v>0.625</v>
      </c>
      <c r="AR63" s="4">
        <v>0.45</v>
      </c>
      <c r="AS63" s="11">
        <v>1.0000000000000001E-5</v>
      </c>
      <c r="AT63" s="30" t="s">
        <v>23</v>
      </c>
      <c r="AU63" s="30" t="s">
        <v>15</v>
      </c>
      <c r="AV63" s="30" t="s">
        <v>33</v>
      </c>
      <c r="AX63" s="4">
        <v>60</v>
      </c>
      <c r="AY63" s="4">
        <v>1.6499999999999916E-4</v>
      </c>
      <c r="AZ63" s="11">
        <v>0.98</v>
      </c>
      <c r="BA63" s="6">
        <v>1.0000000000000001E-5</v>
      </c>
      <c r="BB63" s="6" t="s">
        <v>23</v>
      </c>
      <c r="BC63" s="4" t="s">
        <v>15</v>
      </c>
      <c r="BD63" s="11" t="s">
        <v>16</v>
      </c>
      <c r="BF63" s="4">
        <v>60</v>
      </c>
      <c r="BG63" s="4">
        <v>0.11500000000000021</v>
      </c>
      <c r="BH63" s="11">
        <v>0.3</v>
      </c>
      <c r="BI63" s="30">
        <v>6.9999999999999999E-4</v>
      </c>
      <c r="BJ63" s="30" t="s">
        <v>23</v>
      </c>
      <c r="BK63" s="37" t="s">
        <v>15</v>
      </c>
      <c r="BL63" s="34" t="s">
        <v>29</v>
      </c>
      <c r="BM63" s="2"/>
    </row>
    <row r="64" spans="9:65" x14ac:dyDescent="0.25">
      <c r="I64" s="4">
        <v>61</v>
      </c>
      <c r="J64" s="11">
        <v>396</v>
      </c>
      <c r="K64" s="6">
        <v>28.4</v>
      </c>
      <c r="M64" s="11">
        <v>61</v>
      </c>
      <c r="N64" s="11">
        <v>285</v>
      </c>
      <c r="O64" s="11">
        <v>20.5</v>
      </c>
      <c r="AP64" s="4">
        <v>61</v>
      </c>
      <c r="AQ64" s="4">
        <v>1.9949999999999974</v>
      </c>
      <c r="AR64" s="4">
        <v>0.88</v>
      </c>
      <c r="AS64" s="11">
        <v>5.0000000000000002E-5</v>
      </c>
      <c r="AT64" s="30" t="s">
        <v>23</v>
      </c>
      <c r="AU64" s="30" t="s">
        <v>15</v>
      </c>
      <c r="AV64" s="30" t="s">
        <v>32</v>
      </c>
      <c r="AX64" s="4">
        <v>61</v>
      </c>
      <c r="AY64" s="4">
        <v>5.3000000000000117E-4</v>
      </c>
      <c r="AZ64" s="11">
        <v>1.1100000000000001</v>
      </c>
      <c r="BA64" s="6">
        <v>1E-4</v>
      </c>
      <c r="BB64" s="6" t="s">
        <v>23</v>
      </c>
      <c r="BC64" s="4" t="s">
        <v>15</v>
      </c>
      <c r="BD64" s="11" t="s">
        <v>31</v>
      </c>
      <c r="BF64" s="4">
        <v>61</v>
      </c>
      <c r="BG64" s="4">
        <v>0.16000000000000014</v>
      </c>
      <c r="BH64" s="11">
        <v>12.51</v>
      </c>
      <c r="BI64" s="30">
        <v>1.4999999999999999E-2</v>
      </c>
      <c r="BJ64" s="30" t="s">
        <v>40</v>
      </c>
      <c r="BK64" s="37" t="s">
        <v>27</v>
      </c>
      <c r="BL64" s="34" t="s">
        <v>16</v>
      </c>
      <c r="BM64" s="2"/>
    </row>
    <row r="65" spans="9:65" x14ac:dyDescent="0.25">
      <c r="I65" s="4">
        <v>62</v>
      </c>
      <c r="J65" s="11">
        <v>505</v>
      </c>
      <c r="K65" s="6">
        <v>30.3</v>
      </c>
      <c r="M65" s="11">
        <v>62</v>
      </c>
      <c r="N65" s="11">
        <v>614</v>
      </c>
      <c r="O65" s="11">
        <v>63.5</v>
      </c>
      <c r="AP65" s="4">
        <v>62</v>
      </c>
      <c r="AQ65" s="4">
        <v>2.0000000000010232E-2</v>
      </c>
      <c r="AR65" s="4">
        <v>0.82000000000000006</v>
      </c>
      <c r="AS65" s="11">
        <v>6.9999999999999999E-4</v>
      </c>
      <c r="AT65" s="30" t="s">
        <v>23</v>
      </c>
      <c r="AU65" s="30" t="s">
        <v>15</v>
      </c>
      <c r="AV65" s="30" t="s">
        <v>28</v>
      </c>
      <c r="AX65" s="4">
        <v>62</v>
      </c>
      <c r="AY65" s="4">
        <v>1.0999999999999943E-4</v>
      </c>
      <c r="AZ65" s="11">
        <v>0.86</v>
      </c>
      <c r="BA65" s="6">
        <v>1.0000000000000001E-5</v>
      </c>
      <c r="BB65" s="6" t="s">
        <v>23</v>
      </c>
      <c r="BC65" s="4" t="s">
        <v>15</v>
      </c>
      <c r="BD65" s="11" t="s">
        <v>33</v>
      </c>
      <c r="BF65" s="4">
        <v>62</v>
      </c>
      <c r="BG65" s="4">
        <v>5.9999999999999609E-2</v>
      </c>
      <c r="BH65" s="11">
        <v>0.12</v>
      </c>
      <c r="BI65" s="30">
        <v>2.0000000000000001E-4</v>
      </c>
      <c r="BJ65" s="30" t="s">
        <v>23</v>
      </c>
      <c r="BK65" s="37" t="s">
        <v>15</v>
      </c>
      <c r="BL65" s="34" t="s">
        <v>16</v>
      </c>
      <c r="BM65" s="2"/>
    </row>
    <row r="66" spans="9:65" x14ac:dyDescent="0.25">
      <c r="I66" s="4">
        <v>63</v>
      </c>
      <c r="J66" s="11">
        <v>64</v>
      </c>
      <c r="K66" s="6">
        <v>87</v>
      </c>
      <c r="M66" s="11">
        <v>63</v>
      </c>
      <c r="N66" s="11">
        <v>711.00000000000011</v>
      </c>
      <c r="O66" s="11">
        <v>7.9</v>
      </c>
      <c r="AP66" s="4">
        <v>63</v>
      </c>
      <c r="AQ66" s="4">
        <v>0.875</v>
      </c>
      <c r="AR66" s="4">
        <v>0.97</v>
      </c>
      <c r="AS66" s="11">
        <v>1.5E-3</v>
      </c>
      <c r="AT66" s="30" t="s">
        <v>23</v>
      </c>
      <c r="AU66" s="30" t="s">
        <v>15</v>
      </c>
      <c r="AV66" s="30" t="s">
        <v>29</v>
      </c>
      <c r="AX66" s="4">
        <v>63</v>
      </c>
      <c r="AY66" s="4">
        <v>2.5499999999999899E-4</v>
      </c>
      <c r="AZ66" s="11">
        <v>0.88500000000000001</v>
      </c>
      <c r="BA66" s="6">
        <v>5.0000000000000001E-4</v>
      </c>
      <c r="BB66" s="6" t="s">
        <v>23</v>
      </c>
      <c r="BC66" s="4" t="s">
        <v>15</v>
      </c>
      <c r="BD66" s="11" t="s">
        <v>29</v>
      </c>
      <c r="BF66" s="4">
        <v>63</v>
      </c>
      <c r="BG66" s="4">
        <v>2.0000000000000462E-2</v>
      </c>
      <c r="BH66" s="11">
        <v>0.81</v>
      </c>
      <c r="BI66" s="30">
        <v>5.0000000000000002E-5</v>
      </c>
      <c r="BJ66" s="30" t="s">
        <v>23</v>
      </c>
      <c r="BK66" s="37" t="s">
        <v>15</v>
      </c>
      <c r="BL66" s="34" t="s">
        <v>16</v>
      </c>
      <c r="BM66" s="2"/>
    </row>
    <row r="67" spans="9:65" x14ac:dyDescent="0.25">
      <c r="I67" s="4">
        <v>64</v>
      </c>
      <c r="J67" s="11">
        <v>215</v>
      </c>
      <c r="K67" s="6">
        <v>43.6</v>
      </c>
      <c r="M67" s="11">
        <v>64</v>
      </c>
      <c r="N67" s="11">
        <v>49</v>
      </c>
      <c r="O67" s="11">
        <v>19</v>
      </c>
      <c r="AP67" s="4">
        <v>64</v>
      </c>
      <c r="AQ67" s="4">
        <v>0.56999999999999318</v>
      </c>
      <c r="AR67" s="4">
        <v>1.03</v>
      </c>
      <c r="AS67" s="11">
        <v>4.0000000000000002E-4</v>
      </c>
      <c r="AT67" s="30" t="s">
        <v>23</v>
      </c>
      <c r="AU67" s="30" t="s">
        <v>15</v>
      </c>
      <c r="AV67" s="30" t="s">
        <v>31</v>
      </c>
      <c r="AX67" s="4">
        <v>64</v>
      </c>
      <c r="AY67" s="4">
        <v>1.0500000000000042E-4</v>
      </c>
      <c r="AZ67" s="11">
        <v>0.91</v>
      </c>
      <c r="BA67" s="6">
        <v>2.0000000000000001E-4</v>
      </c>
      <c r="BB67" s="6" t="s">
        <v>23</v>
      </c>
      <c r="BC67" s="4" t="s">
        <v>15</v>
      </c>
      <c r="BD67" s="11" t="s">
        <v>29</v>
      </c>
      <c r="BF67" s="4">
        <v>64</v>
      </c>
      <c r="BG67" s="4">
        <v>0.25999999999999979</v>
      </c>
      <c r="BH67" s="11">
        <v>0.26</v>
      </c>
      <c r="BI67" s="30">
        <v>1.0000000000000001E-5</v>
      </c>
      <c r="BJ67" s="30" t="s">
        <v>23</v>
      </c>
      <c r="BK67" s="37" t="s">
        <v>15</v>
      </c>
      <c r="BL67" s="34" t="s">
        <v>32</v>
      </c>
      <c r="BM67" s="2"/>
    </row>
    <row r="68" spans="9:65" x14ac:dyDescent="0.25">
      <c r="I68" s="4">
        <v>65</v>
      </c>
      <c r="J68" s="11">
        <v>123</v>
      </c>
      <c r="K68" s="6">
        <v>14.1</v>
      </c>
      <c r="M68" s="11">
        <v>65</v>
      </c>
      <c r="N68" s="11">
        <v>129</v>
      </c>
      <c r="O68" s="11">
        <v>17.600000000000001</v>
      </c>
      <c r="AP68" s="7">
        <v>65</v>
      </c>
      <c r="AQ68" s="7">
        <v>0.64499999999999602</v>
      </c>
      <c r="AR68" s="7">
        <v>1.4000000000000001</v>
      </c>
      <c r="AS68" s="12">
        <v>5.0000000000000002E-5</v>
      </c>
      <c r="AT68" s="32" t="s">
        <v>23</v>
      </c>
      <c r="AU68" s="32" t="s">
        <v>15</v>
      </c>
      <c r="AV68" s="32" t="s">
        <v>16</v>
      </c>
      <c r="AX68" s="4">
        <v>65</v>
      </c>
      <c r="AY68" s="4">
        <v>4.2500000000000074E-4</v>
      </c>
      <c r="AZ68" s="11">
        <v>0.22500000000000001</v>
      </c>
      <c r="BA68" s="6">
        <v>1.0000000000000001E-5</v>
      </c>
      <c r="BB68" s="6" t="s">
        <v>23</v>
      </c>
      <c r="BC68" s="4" t="s">
        <v>15</v>
      </c>
      <c r="BD68" s="11" t="s">
        <v>29</v>
      </c>
      <c r="BF68" s="4">
        <v>65</v>
      </c>
      <c r="BG68" s="4">
        <v>0.20999999999999996</v>
      </c>
      <c r="BH68" s="11">
        <v>1.27</v>
      </c>
      <c r="BI68" s="30">
        <v>5.0000000000000001E-4</v>
      </c>
      <c r="BJ68" s="30" t="s">
        <v>23</v>
      </c>
      <c r="BK68" s="37" t="s">
        <v>15</v>
      </c>
      <c r="BL68" s="34" t="s">
        <v>30</v>
      </c>
      <c r="BM68" s="2"/>
    </row>
    <row r="69" spans="9:65" x14ac:dyDescent="0.25">
      <c r="I69" s="4">
        <v>66</v>
      </c>
      <c r="J69" s="11">
        <v>204</v>
      </c>
      <c r="K69" s="6">
        <v>36.299999999999997</v>
      </c>
      <c r="M69" s="11">
        <v>66</v>
      </c>
      <c r="N69" s="11">
        <v>88</v>
      </c>
      <c r="O69" s="11">
        <v>20.5</v>
      </c>
      <c r="AX69" s="4">
        <v>66</v>
      </c>
      <c r="AY69" s="4">
        <v>5.6000000000000049E-4</v>
      </c>
      <c r="AZ69" s="11">
        <v>0.37</v>
      </c>
      <c r="BA69" s="6">
        <v>1.0000000000000001E-5</v>
      </c>
      <c r="BB69" s="6" t="s">
        <v>23</v>
      </c>
      <c r="BC69" s="4" t="s">
        <v>15</v>
      </c>
      <c r="BD69" s="11" t="s">
        <v>16</v>
      </c>
      <c r="BF69" s="4">
        <v>66</v>
      </c>
      <c r="BG69" s="4">
        <v>0.8199999999999994</v>
      </c>
      <c r="BH69" s="11">
        <v>0.55000000000000004</v>
      </c>
      <c r="BI69" s="30">
        <v>1E-3</v>
      </c>
      <c r="BJ69" s="30" t="s">
        <v>23</v>
      </c>
      <c r="BK69" s="37" t="s">
        <v>15</v>
      </c>
      <c r="BL69" s="34" t="s">
        <v>28</v>
      </c>
      <c r="BM69" s="2"/>
    </row>
    <row r="70" spans="9:65" x14ac:dyDescent="0.25">
      <c r="I70" s="4">
        <v>67</v>
      </c>
      <c r="J70" s="11">
        <v>571</v>
      </c>
      <c r="K70" s="6">
        <v>47.3</v>
      </c>
      <c r="M70" s="11">
        <v>67</v>
      </c>
      <c r="N70" s="11">
        <v>233</v>
      </c>
      <c r="O70" s="11">
        <v>229.4</v>
      </c>
      <c r="AX70" s="4">
        <v>67</v>
      </c>
      <c r="AY70" s="4">
        <v>5.5699999999999858E-4</v>
      </c>
      <c r="AZ70" s="11">
        <v>0.20500000000000002</v>
      </c>
      <c r="BA70" s="6">
        <v>1.4999999999999999E-4</v>
      </c>
      <c r="BB70" s="6" t="s">
        <v>23</v>
      </c>
      <c r="BC70" s="4" t="s">
        <v>15</v>
      </c>
      <c r="BD70" s="11" t="s">
        <v>29</v>
      </c>
      <c r="BF70" s="4">
        <v>67</v>
      </c>
      <c r="BG70" s="4">
        <v>0.14500000000000046</v>
      </c>
      <c r="BH70" s="11">
        <v>0.78</v>
      </c>
      <c r="BI70" s="30">
        <v>2E-3</v>
      </c>
      <c r="BJ70" s="30" t="s">
        <v>23</v>
      </c>
      <c r="BK70" s="37" t="s">
        <v>15</v>
      </c>
      <c r="BL70" s="34" t="s">
        <v>32</v>
      </c>
      <c r="BM70" s="2"/>
    </row>
    <row r="71" spans="9:65" x14ac:dyDescent="0.25">
      <c r="I71" s="4">
        <v>68</v>
      </c>
      <c r="J71" s="11">
        <v>603</v>
      </c>
      <c r="K71" s="6">
        <v>56.8</v>
      </c>
      <c r="M71" s="11">
        <v>68</v>
      </c>
      <c r="N71" s="11">
        <v>8</v>
      </c>
      <c r="O71" s="11">
        <v>68.400000000000006</v>
      </c>
      <c r="AX71" s="4">
        <v>68</v>
      </c>
      <c r="AY71" s="4">
        <v>7.8299999999999952E-4</v>
      </c>
      <c r="AZ71" s="11">
        <v>0.76</v>
      </c>
      <c r="BA71" s="6">
        <v>8.0000000000000004E-4</v>
      </c>
      <c r="BB71" s="6" t="s">
        <v>23</v>
      </c>
      <c r="BC71" s="4" t="s">
        <v>15</v>
      </c>
      <c r="BD71" s="11" t="s">
        <v>29</v>
      </c>
      <c r="BF71" s="4">
        <v>68</v>
      </c>
      <c r="BG71" s="4">
        <v>8.4999999999999964E-2</v>
      </c>
      <c r="BH71" s="11">
        <v>0.37</v>
      </c>
      <c r="BI71" s="30">
        <v>4.0000000000000002E-4</v>
      </c>
      <c r="BJ71" s="30" t="s">
        <v>23</v>
      </c>
      <c r="BK71" s="37" t="s">
        <v>15</v>
      </c>
      <c r="BL71" s="34" t="s">
        <v>32</v>
      </c>
      <c r="BM71" s="2"/>
    </row>
    <row r="72" spans="9:65" x14ac:dyDescent="0.25">
      <c r="I72" s="4">
        <v>69</v>
      </c>
      <c r="J72" s="11">
        <v>415</v>
      </c>
      <c r="K72" s="6">
        <v>126.5</v>
      </c>
      <c r="M72" s="11">
        <v>69</v>
      </c>
      <c r="N72" s="11">
        <v>2582</v>
      </c>
      <c r="O72" s="11">
        <v>20</v>
      </c>
      <c r="AX72" s="4">
        <v>69</v>
      </c>
      <c r="AY72" s="4">
        <v>9.5000000000002418E-5</v>
      </c>
      <c r="AZ72" s="11">
        <v>0.27</v>
      </c>
      <c r="BA72" s="6">
        <v>2.0000000000000001E-4</v>
      </c>
      <c r="BB72" s="6" t="s">
        <v>23</v>
      </c>
      <c r="BC72" s="4" t="s">
        <v>15</v>
      </c>
      <c r="BD72" s="11" t="s">
        <v>31</v>
      </c>
      <c r="BF72" s="4">
        <v>69</v>
      </c>
      <c r="BG72" s="4">
        <v>0.40299999999999958</v>
      </c>
      <c r="BH72" s="11">
        <v>0.255</v>
      </c>
      <c r="BI72" s="30">
        <v>1.0000000000000001E-5</v>
      </c>
      <c r="BJ72" s="30" t="s">
        <v>23</v>
      </c>
      <c r="BK72" s="37" t="s">
        <v>15</v>
      </c>
      <c r="BL72" s="34" t="s">
        <v>20</v>
      </c>
      <c r="BM72" s="2"/>
    </row>
    <row r="73" spans="9:65" x14ac:dyDescent="0.25">
      <c r="I73" s="7">
        <v>70</v>
      </c>
      <c r="J73" s="12">
        <v>161</v>
      </c>
      <c r="K73" s="9">
        <v>113.2</v>
      </c>
      <c r="M73" s="11">
        <v>70</v>
      </c>
      <c r="N73" s="11">
        <v>871.00000000000011</v>
      </c>
      <c r="O73" s="11">
        <v>38.1</v>
      </c>
      <c r="AX73" s="4">
        <v>70</v>
      </c>
      <c r="AY73" s="4">
        <v>9.9999999999980103E-6</v>
      </c>
      <c r="AZ73" s="11">
        <v>0.77</v>
      </c>
      <c r="BA73" s="6">
        <v>1E-3</v>
      </c>
      <c r="BB73" s="6" t="s">
        <v>23</v>
      </c>
      <c r="BC73" s="4" t="s">
        <v>15</v>
      </c>
      <c r="BD73" s="11" t="s">
        <v>29</v>
      </c>
      <c r="BF73" s="4">
        <v>70</v>
      </c>
      <c r="BG73" s="4">
        <v>0.37000000000000011</v>
      </c>
      <c r="BH73" s="11">
        <v>0.44500000000000001</v>
      </c>
      <c r="BI73" s="30">
        <v>1.0000000000000001E-5</v>
      </c>
      <c r="BJ73" s="30" t="s">
        <v>23</v>
      </c>
      <c r="BK73" s="37" t="s">
        <v>15</v>
      </c>
      <c r="BL73" s="34" t="s">
        <v>16</v>
      </c>
      <c r="BM73" s="2"/>
    </row>
    <row r="74" spans="9:65" x14ac:dyDescent="0.25">
      <c r="M74" s="11">
        <v>71</v>
      </c>
      <c r="N74" s="11">
        <v>192</v>
      </c>
      <c r="O74" s="11">
        <v>74.099999999999994</v>
      </c>
      <c r="AX74" s="4">
        <v>71</v>
      </c>
      <c r="AY74" s="4">
        <v>7.5499999999999905E-4</v>
      </c>
      <c r="AZ74" s="11">
        <v>0.155</v>
      </c>
      <c r="BA74" s="6">
        <v>1.0000000000000001E-5</v>
      </c>
      <c r="BB74" s="6" t="s">
        <v>23</v>
      </c>
      <c r="BC74" s="4" t="s">
        <v>15</v>
      </c>
      <c r="BD74" s="11" t="s">
        <v>16</v>
      </c>
      <c r="BF74" s="4">
        <v>71</v>
      </c>
      <c r="BG74" s="4">
        <v>0.4870000000000001</v>
      </c>
      <c r="BH74" s="11">
        <v>3.7</v>
      </c>
      <c r="BI74" s="30">
        <v>1.5E-3</v>
      </c>
      <c r="BJ74" s="30" t="s">
        <v>23</v>
      </c>
      <c r="BK74" s="37" t="s">
        <v>15</v>
      </c>
      <c r="BL74" s="34" t="s">
        <v>33</v>
      </c>
      <c r="BM74" s="2"/>
    </row>
    <row r="75" spans="9:65" x14ac:dyDescent="0.25">
      <c r="M75" s="11">
        <v>72</v>
      </c>
      <c r="N75" s="11">
        <v>633</v>
      </c>
      <c r="O75" s="11">
        <v>214.59999999999997</v>
      </c>
      <c r="AX75" s="4">
        <v>72</v>
      </c>
      <c r="AY75" s="4">
        <v>1.0000000000001563E-5</v>
      </c>
      <c r="AZ75" s="11">
        <v>0.19</v>
      </c>
      <c r="BA75" s="6">
        <v>1.0000000000000001E-5</v>
      </c>
      <c r="BB75" s="6" t="s">
        <v>23</v>
      </c>
      <c r="BC75" s="4" t="s">
        <v>15</v>
      </c>
      <c r="BD75" s="11" t="s">
        <v>33</v>
      </c>
      <c r="BF75" s="4">
        <v>72</v>
      </c>
      <c r="BG75" s="4">
        <v>9.9999999999997868E-3</v>
      </c>
      <c r="BH75" s="11">
        <v>0.12</v>
      </c>
      <c r="BI75" s="30">
        <v>4.0000000000000002E-4</v>
      </c>
      <c r="BJ75" s="30" t="s">
        <v>23</v>
      </c>
      <c r="BK75" s="37" t="s">
        <v>15</v>
      </c>
      <c r="BL75" s="34" t="s">
        <v>21</v>
      </c>
      <c r="BM75" s="2"/>
    </row>
    <row r="76" spans="9:65" x14ac:dyDescent="0.25">
      <c r="M76" s="11">
        <v>73</v>
      </c>
      <c r="N76" s="11">
        <v>135</v>
      </c>
      <c r="O76" s="11">
        <v>165.1</v>
      </c>
      <c r="AX76" s="4">
        <v>73</v>
      </c>
      <c r="AY76" s="4">
        <v>1.1140000000000008E-3</v>
      </c>
      <c r="AZ76" s="11">
        <v>0.24</v>
      </c>
      <c r="BA76" s="6">
        <v>1.0000000000000001E-5</v>
      </c>
      <c r="BB76" s="6" t="s">
        <v>23</v>
      </c>
      <c r="BC76" s="4" t="s">
        <v>15</v>
      </c>
      <c r="BD76" s="11" t="s">
        <v>33</v>
      </c>
      <c r="BF76" s="4">
        <v>73</v>
      </c>
      <c r="BG76" s="4">
        <v>0.15000000000000036</v>
      </c>
      <c r="BH76" s="11">
        <v>0.70000000000000007</v>
      </c>
      <c r="BI76" s="30">
        <v>4.0000000000000002E-4</v>
      </c>
      <c r="BJ76" s="30" t="s">
        <v>23</v>
      </c>
      <c r="BK76" s="37" t="s">
        <v>15</v>
      </c>
      <c r="BL76" s="34" t="s">
        <v>21</v>
      </c>
      <c r="BM76" s="2"/>
    </row>
    <row r="77" spans="9:65" x14ac:dyDescent="0.25">
      <c r="M77" s="11">
        <v>74</v>
      </c>
      <c r="N77" s="11">
        <v>471</v>
      </c>
      <c r="O77" s="11">
        <v>69.5</v>
      </c>
      <c r="AX77" s="4">
        <v>74</v>
      </c>
      <c r="AY77" s="4">
        <v>3.8599999999999925E-4</v>
      </c>
      <c r="AZ77" s="11">
        <v>4.25</v>
      </c>
      <c r="BA77" s="6">
        <v>2E-3</v>
      </c>
      <c r="BB77" s="6" t="s">
        <v>34</v>
      </c>
      <c r="BC77" s="4" t="s">
        <v>35</v>
      </c>
      <c r="BD77" s="11" t="s">
        <v>33</v>
      </c>
      <c r="BF77" s="4">
        <v>74</v>
      </c>
      <c r="BG77" s="4">
        <v>0.14499999999999957</v>
      </c>
      <c r="BH77" s="11">
        <v>1.24</v>
      </c>
      <c r="BI77" s="30">
        <v>8.0000000000000004E-4</v>
      </c>
      <c r="BJ77" s="30" t="s">
        <v>23</v>
      </c>
      <c r="BK77" s="37" t="s">
        <v>15</v>
      </c>
      <c r="BL77" s="34" t="s">
        <v>16</v>
      </c>
      <c r="BM77" s="2"/>
    </row>
    <row r="78" spans="9:65" x14ac:dyDescent="0.25">
      <c r="M78" s="11">
        <v>75</v>
      </c>
      <c r="N78" s="11">
        <v>125</v>
      </c>
      <c r="O78" s="11">
        <v>37.5</v>
      </c>
      <c r="AX78" s="4">
        <v>75</v>
      </c>
      <c r="AY78" s="4">
        <v>8.7000000000000098E-4</v>
      </c>
      <c r="AZ78" s="11">
        <v>0.23</v>
      </c>
      <c r="BA78" s="6">
        <v>1.0000000000000001E-5</v>
      </c>
      <c r="BB78" s="6" t="s">
        <v>23</v>
      </c>
      <c r="BC78" s="4" t="s">
        <v>15</v>
      </c>
      <c r="BD78" s="11" t="s">
        <v>16</v>
      </c>
      <c r="BF78" s="7">
        <v>75</v>
      </c>
      <c r="BG78" s="7">
        <v>0.40500000000000114</v>
      </c>
      <c r="BH78" s="12">
        <v>1.68</v>
      </c>
      <c r="BI78" s="32">
        <v>5.0000000000000001E-4</v>
      </c>
      <c r="BJ78" s="32" t="s">
        <v>23</v>
      </c>
      <c r="BK78" s="38" t="s">
        <v>15</v>
      </c>
      <c r="BL78" s="35" t="s">
        <v>31</v>
      </c>
      <c r="BM78" s="2"/>
    </row>
    <row r="79" spans="9:65" x14ac:dyDescent="0.25">
      <c r="M79" s="11">
        <v>76</v>
      </c>
      <c r="N79" s="11">
        <v>464</v>
      </c>
      <c r="O79" s="11">
        <v>27</v>
      </c>
      <c r="AX79" s="4">
        <v>76</v>
      </c>
      <c r="AY79" s="4">
        <v>7.1000000000000089E-4</v>
      </c>
      <c r="AZ79" s="11">
        <v>7.5600000000000005</v>
      </c>
      <c r="BA79" s="6">
        <v>0.03</v>
      </c>
      <c r="BB79" s="6" t="s">
        <v>34</v>
      </c>
      <c r="BC79" s="4" t="s">
        <v>35</v>
      </c>
      <c r="BD79" s="11" t="s">
        <v>16</v>
      </c>
    </row>
    <row r="80" spans="9:65" x14ac:dyDescent="0.25">
      <c r="M80" s="12">
        <v>77</v>
      </c>
      <c r="N80" s="12">
        <v>691</v>
      </c>
      <c r="O80" s="12"/>
      <c r="AX80" s="4">
        <v>77</v>
      </c>
      <c r="AY80" s="4">
        <v>4.0999999999999658E-4</v>
      </c>
      <c r="AZ80" s="11">
        <v>0.34</v>
      </c>
      <c r="BA80" s="6">
        <v>4.0000000000000001E-3</v>
      </c>
      <c r="BB80" s="6" t="s">
        <v>23</v>
      </c>
      <c r="BC80" s="4" t="s">
        <v>19</v>
      </c>
      <c r="BD80" s="11" t="s">
        <v>21</v>
      </c>
    </row>
    <row r="81" spans="50:56" x14ac:dyDescent="0.25">
      <c r="AX81" s="4">
        <v>78</v>
      </c>
      <c r="AY81" s="4">
        <v>1.2000000000000099E-4</v>
      </c>
      <c r="AZ81" s="11">
        <v>0.93</v>
      </c>
      <c r="BA81" s="6">
        <v>7.0000000000000001E-3</v>
      </c>
      <c r="BB81" s="6" t="s">
        <v>23</v>
      </c>
      <c r="BC81" s="4" t="s">
        <v>19</v>
      </c>
      <c r="BD81" s="11" t="s">
        <v>28</v>
      </c>
    </row>
    <row r="82" spans="50:56" x14ac:dyDescent="0.25">
      <c r="AX82" s="4">
        <v>79</v>
      </c>
      <c r="AY82" s="4">
        <v>8.9999999999999857E-5</v>
      </c>
      <c r="AZ82" s="11">
        <v>0.77</v>
      </c>
      <c r="BA82" s="6">
        <v>2.9999999999999997E-4</v>
      </c>
      <c r="BB82" s="6" t="s">
        <v>23</v>
      </c>
      <c r="BC82" s="4" t="s">
        <v>15</v>
      </c>
      <c r="BD82" s="11" t="s">
        <v>21</v>
      </c>
    </row>
    <row r="83" spans="50:56" x14ac:dyDescent="0.25">
      <c r="AX83" s="4">
        <v>80</v>
      </c>
      <c r="AY83" s="4">
        <v>1.3200000000000002E-3</v>
      </c>
      <c r="AZ83" s="11">
        <v>0.95000000000000007</v>
      </c>
      <c r="BA83" s="6">
        <v>5.0000000000000001E-4</v>
      </c>
      <c r="BB83" s="6" t="s">
        <v>23</v>
      </c>
      <c r="BC83" s="4" t="s">
        <v>15</v>
      </c>
      <c r="BD83" s="11" t="s">
        <v>20</v>
      </c>
    </row>
    <row r="84" spans="50:56" x14ac:dyDescent="0.25">
      <c r="AX84" s="4">
        <v>81</v>
      </c>
      <c r="AY84" s="4">
        <v>1.9000000000000128E-4</v>
      </c>
      <c r="AZ84" s="11">
        <v>1.28</v>
      </c>
      <c r="BA84" s="6">
        <v>1.0000000000000001E-5</v>
      </c>
      <c r="BB84" s="6" t="s">
        <v>23</v>
      </c>
      <c r="BC84" s="4" t="s">
        <v>15</v>
      </c>
      <c r="BD84" s="11" t="s">
        <v>16</v>
      </c>
    </row>
    <row r="85" spans="50:56" x14ac:dyDescent="0.25">
      <c r="AX85" s="4">
        <v>82</v>
      </c>
      <c r="AY85" s="4">
        <v>9.989999999999988E-4</v>
      </c>
      <c r="AZ85" s="11">
        <v>0.24199999999999999</v>
      </c>
      <c r="BA85" s="6">
        <v>5.0000000000000002E-5</v>
      </c>
      <c r="BB85" s="6" t="s">
        <v>23</v>
      </c>
      <c r="BC85" s="4" t="s">
        <v>15</v>
      </c>
      <c r="BD85" s="11" t="s">
        <v>31</v>
      </c>
    </row>
    <row r="86" spans="50:56" x14ac:dyDescent="0.25">
      <c r="AX86" s="4">
        <v>83</v>
      </c>
      <c r="AY86" s="4">
        <v>1.2300000000000112E-4</v>
      </c>
      <c r="AZ86" s="11">
        <v>0.32</v>
      </c>
      <c r="BA86" s="6">
        <v>5.0000000000000002E-5</v>
      </c>
      <c r="BB86" s="6" t="s">
        <v>23</v>
      </c>
      <c r="BC86" s="4" t="s">
        <v>15</v>
      </c>
      <c r="BD86" s="11" t="s">
        <v>31</v>
      </c>
    </row>
    <row r="87" spans="50:56" x14ac:dyDescent="0.25">
      <c r="AX87" s="4">
        <v>84</v>
      </c>
      <c r="AY87" s="4">
        <v>2.2299999999999897E-4</v>
      </c>
      <c r="AZ87" s="11">
        <v>0.35000000000000003</v>
      </c>
      <c r="BA87" s="6">
        <v>8.0000000000000004E-4</v>
      </c>
      <c r="BB87" s="6" t="s">
        <v>23</v>
      </c>
      <c r="BC87" s="4" t="s">
        <v>19</v>
      </c>
      <c r="BD87" s="11" t="s">
        <v>16</v>
      </c>
    </row>
    <row r="88" spans="50:56" x14ac:dyDescent="0.25">
      <c r="AX88" s="4">
        <v>85</v>
      </c>
      <c r="AY88" s="4">
        <v>1.6499999999999916E-4</v>
      </c>
      <c r="AZ88" s="11">
        <v>1.32</v>
      </c>
      <c r="BA88" s="6">
        <v>3.0000000000000001E-3</v>
      </c>
      <c r="BB88" s="6" t="s">
        <v>23</v>
      </c>
      <c r="BC88" s="4" t="s">
        <v>19</v>
      </c>
      <c r="BD88" s="11" t="s">
        <v>32</v>
      </c>
    </row>
    <row r="89" spans="50:56" x14ac:dyDescent="0.25">
      <c r="AX89" s="4">
        <v>86</v>
      </c>
      <c r="AY89" s="4">
        <v>5.700000000000003E-4</v>
      </c>
      <c r="AZ89" s="11">
        <v>0.57000000000000006</v>
      </c>
      <c r="BA89" s="6">
        <v>1E-3</v>
      </c>
      <c r="BB89" s="6" t="s">
        <v>23</v>
      </c>
      <c r="BC89" s="4" t="s">
        <v>19</v>
      </c>
      <c r="BD89" s="11" t="s">
        <v>30</v>
      </c>
    </row>
    <row r="90" spans="50:56" x14ac:dyDescent="0.25">
      <c r="AX90" s="4">
        <v>87</v>
      </c>
      <c r="AY90" s="4">
        <v>6.8500000000000234E-4</v>
      </c>
      <c r="AZ90" s="11">
        <v>0.41000000000000003</v>
      </c>
      <c r="BA90" s="6">
        <v>5.0000000000000001E-4</v>
      </c>
      <c r="BB90" s="6" t="s">
        <v>23</v>
      </c>
      <c r="BC90" s="4" t="s">
        <v>15</v>
      </c>
      <c r="BD90" s="11" t="s">
        <v>28</v>
      </c>
    </row>
    <row r="91" spans="50:56" x14ac:dyDescent="0.25">
      <c r="AX91" s="4">
        <v>88</v>
      </c>
      <c r="AY91" s="4">
        <v>1.9999999999999575E-5</v>
      </c>
      <c r="AZ91" s="11">
        <v>1.45</v>
      </c>
      <c r="BA91" s="6">
        <v>5.0000000000000001E-4</v>
      </c>
      <c r="BB91" s="6" t="s">
        <v>23</v>
      </c>
      <c r="BC91" s="4" t="s">
        <v>15</v>
      </c>
      <c r="BD91" s="11" t="s">
        <v>16</v>
      </c>
    </row>
    <row r="92" spans="50:56" x14ac:dyDescent="0.25">
      <c r="AX92" s="4">
        <v>89</v>
      </c>
      <c r="AY92" s="4">
        <v>6.8499999999999876E-4</v>
      </c>
      <c r="AZ92" s="11">
        <v>0.44500000000000001</v>
      </c>
      <c r="BA92" s="6">
        <v>1E-4</v>
      </c>
      <c r="BB92" s="6" t="s">
        <v>23</v>
      </c>
      <c r="BC92" s="4" t="s">
        <v>15</v>
      </c>
      <c r="BD92" s="11" t="s">
        <v>28</v>
      </c>
    </row>
    <row r="93" spans="50:56" x14ac:dyDescent="0.25">
      <c r="AX93" s="4">
        <v>90</v>
      </c>
      <c r="AY93" s="4">
        <v>1.9500000000000029E-4</v>
      </c>
      <c r="AZ93" s="11">
        <v>1.29</v>
      </c>
      <c r="BA93" s="6">
        <v>1.4999999999999999E-4</v>
      </c>
      <c r="BB93" s="6" t="s">
        <v>23</v>
      </c>
      <c r="BC93" s="4" t="s">
        <v>15</v>
      </c>
      <c r="BD93" s="11" t="s">
        <v>16</v>
      </c>
    </row>
    <row r="94" spans="50:56" x14ac:dyDescent="0.25">
      <c r="AX94" s="4">
        <v>91</v>
      </c>
      <c r="AY94" s="4">
        <v>6.7500000000000069E-4</v>
      </c>
      <c r="AZ94" s="11">
        <v>1.26</v>
      </c>
      <c r="BA94" s="6">
        <v>5.0000000000000002E-5</v>
      </c>
      <c r="BB94" s="6" t="s">
        <v>23</v>
      </c>
      <c r="BC94" s="4" t="s">
        <v>15</v>
      </c>
      <c r="BD94" s="11" t="s">
        <v>16</v>
      </c>
    </row>
    <row r="95" spans="50:56" x14ac:dyDescent="0.25">
      <c r="AX95" s="4">
        <v>92</v>
      </c>
      <c r="AY95" s="4">
        <v>4.1999999999999817E-4</v>
      </c>
      <c r="AZ95" s="11">
        <v>0.24</v>
      </c>
      <c r="BA95" s="6">
        <v>2.5000000000000001E-4</v>
      </c>
      <c r="BB95" s="6" t="s">
        <v>23</v>
      </c>
      <c r="BC95" s="4" t="s">
        <v>15</v>
      </c>
      <c r="BD95" s="11" t="s">
        <v>28</v>
      </c>
    </row>
    <row r="96" spans="50:56" x14ac:dyDescent="0.25">
      <c r="AX96" s="4">
        <v>93</v>
      </c>
      <c r="AY96" s="4">
        <v>4.00000000000027E-5</v>
      </c>
      <c r="AZ96" s="11">
        <v>0.14499999999999999</v>
      </c>
      <c r="BA96" s="6">
        <v>5.0000000000000001E-4</v>
      </c>
      <c r="BB96" s="6" t="s">
        <v>23</v>
      </c>
      <c r="BC96" s="4" t="s">
        <v>15</v>
      </c>
      <c r="BD96" s="11" t="s">
        <v>28</v>
      </c>
    </row>
    <row r="97" spans="50:56" x14ac:dyDescent="0.25">
      <c r="AX97" s="4">
        <v>94</v>
      </c>
      <c r="AY97" s="4">
        <v>8.1299999999999884E-4</v>
      </c>
      <c r="AZ97" s="11">
        <v>0.27500000000000002</v>
      </c>
      <c r="BA97" s="6">
        <v>1.0000000000000001E-5</v>
      </c>
      <c r="BB97" s="6" t="s">
        <v>23</v>
      </c>
      <c r="BC97" s="4" t="s">
        <v>15</v>
      </c>
      <c r="BD97" s="11" t="s">
        <v>16</v>
      </c>
    </row>
    <row r="98" spans="50:56" x14ac:dyDescent="0.25">
      <c r="AX98" s="4">
        <v>95</v>
      </c>
      <c r="AY98" s="4">
        <v>2.8699999999999906E-4</v>
      </c>
      <c r="AZ98" s="11">
        <v>1.1400000000000001</v>
      </c>
      <c r="BA98" s="6">
        <v>5.0000000000000002E-5</v>
      </c>
      <c r="BB98" s="6" t="s">
        <v>23</v>
      </c>
      <c r="BC98" s="4" t="s">
        <v>15</v>
      </c>
      <c r="BD98" s="11" t="s">
        <v>28</v>
      </c>
    </row>
    <row r="99" spans="50:56" x14ac:dyDescent="0.25">
      <c r="AX99" s="4">
        <v>96</v>
      </c>
      <c r="AY99" s="4">
        <v>2.5000000000002132E-5</v>
      </c>
      <c r="AZ99" s="11">
        <v>0.09</v>
      </c>
      <c r="BA99" s="6">
        <v>1E-4</v>
      </c>
      <c r="BB99" s="6" t="s">
        <v>23</v>
      </c>
      <c r="BC99" s="4" t="s">
        <v>15</v>
      </c>
      <c r="BD99" s="11" t="s">
        <v>29</v>
      </c>
    </row>
    <row r="100" spans="50:56" x14ac:dyDescent="0.25">
      <c r="AX100" s="4">
        <v>97</v>
      </c>
      <c r="AY100" s="4">
        <v>1.6000000000000015E-4</v>
      </c>
      <c r="AZ100" s="11">
        <v>0.2</v>
      </c>
      <c r="BA100" s="6">
        <v>2E-3</v>
      </c>
      <c r="BB100" s="6" t="s">
        <v>23</v>
      </c>
      <c r="BC100" s="4" t="s">
        <v>19</v>
      </c>
      <c r="BD100" s="11" t="s">
        <v>29</v>
      </c>
    </row>
    <row r="101" spans="50:56" x14ac:dyDescent="0.25">
      <c r="AX101" s="4">
        <v>98</v>
      </c>
      <c r="AY101" s="4">
        <v>5.4999999999999717E-5</v>
      </c>
      <c r="AZ101" s="11">
        <v>0.01</v>
      </c>
      <c r="BA101" s="6">
        <v>5.0000000000000002E-5</v>
      </c>
      <c r="BB101" s="6" t="s">
        <v>23</v>
      </c>
      <c r="BC101" s="4" t="s">
        <v>15</v>
      </c>
      <c r="BD101" s="11" t="s">
        <v>29</v>
      </c>
    </row>
    <row r="102" spans="50:56" x14ac:dyDescent="0.25">
      <c r="AX102" s="4">
        <v>99</v>
      </c>
      <c r="AY102" s="4">
        <v>9.9999999999980103E-6</v>
      </c>
      <c r="AZ102" s="11">
        <v>0.73</v>
      </c>
      <c r="BA102" s="6">
        <v>2E-3</v>
      </c>
      <c r="BB102" s="6" t="s">
        <v>23</v>
      </c>
      <c r="BC102" s="4" t="s">
        <v>19</v>
      </c>
      <c r="BD102" s="11" t="s">
        <v>29</v>
      </c>
    </row>
    <row r="103" spans="50:56" x14ac:dyDescent="0.25">
      <c r="AX103" s="4">
        <v>100</v>
      </c>
      <c r="AY103" s="4">
        <v>4.8499999999999943E-4</v>
      </c>
      <c r="AZ103" s="11">
        <v>0.36</v>
      </c>
      <c r="BA103" s="6">
        <v>2.0000000000000001E-4</v>
      </c>
      <c r="BB103" s="6" t="s">
        <v>23</v>
      </c>
      <c r="BC103" s="4" t="s">
        <v>15</v>
      </c>
      <c r="BD103" s="11" t="s">
        <v>29</v>
      </c>
    </row>
    <row r="104" spans="50:56" x14ac:dyDescent="0.25">
      <c r="AX104" s="7">
        <v>101</v>
      </c>
      <c r="AY104" s="7">
        <v>6.1500000000000205E-4</v>
      </c>
      <c r="AZ104" s="12">
        <v>0.88</v>
      </c>
      <c r="BA104" s="9">
        <v>5.0000000000000002E-5</v>
      </c>
      <c r="BB104" s="9" t="s">
        <v>23</v>
      </c>
      <c r="BC104" s="7" t="s">
        <v>15</v>
      </c>
      <c r="BD104" s="12" t="s">
        <v>20</v>
      </c>
    </row>
  </sheetData>
  <mergeCells count="15">
    <mergeCell ref="A1:G1"/>
    <mergeCell ref="I1:O1"/>
    <mergeCell ref="Q1:BL1"/>
    <mergeCell ref="BN1:BQ1"/>
    <mergeCell ref="BN2:BQ2"/>
    <mergeCell ref="A2:C2"/>
    <mergeCell ref="E2:G2"/>
    <mergeCell ref="I2:K2"/>
    <mergeCell ref="M2:O2"/>
    <mergeCell ref="AX2:BD2"/>
    <mergeCell ref="Q2:W2"/>
    <mergeCell ref="Y2:AE2"/>
    <mergeCell ref="AG2:AM2"/>
    <mergeCell ref="AP2:AV2"/>
    <mergeCell ref="BF2:B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A2A58-417E-4ACC-BD2C-0DA4D2166BE8}">
  <dimension ref="A1:E13"/>
  <sheetViews>
    <sheetView workbookViewId="0">
      <selection activeCell="E18" sqref="E18"/>
    </sheetView>
  </sheetViews>
  <sheetFormatPr defaultRowHeight="15" x14ac:dyDescent="0.25"/>
  <cols>
    <col min="1" max="1" width="19.28515625" customWidth="1"/>
    <col min="2" max="2" width="13.42578125" customWidth="1"/>
    <col min="4" max="4" width="18.28515625" customWidth="1"/>
    <col min="5" max="5" width="12.7109375" customWidth="1"/>
  </cols>
  <sheetData>
    <row r="1" spans="1:5" x14ac:dyDescent="0.25">
      <c r="A1" s="82" t="s">
        <v>50</v>
      </c>
      <c r="B1" s="83"/>
      <c r="C1" s="3"/>
      <c r="D1" s="82" t="s">
        <v>53</v>
      </c>
      <c r="E1" s="83"/>
    </row>
    <row r="2" spans="1:5" x14ac:dyDescent="0.25">
      <c r="A2" s="65" t="s">
        <v>51</v>
      </c>
      <c r="B2" s="72" t="s">
        <v>52</v>
      </c>
      <c r="D2" s="68" t="s">
        <v>51</v>
      </c>
      <c r="E2" s="69" t="s">
        <v>52</v>
      </c>
    </row>
    <row r="3" spans="1:5" x14ac:dyDescent="0.25">
      <c r="A3" s="48">
        <v>2304</v>
      </c>
      <c r="B3" s="66">
        <v>9.4032899999999999E-3</v>
      </c>
      <c r="D3" s="70">
        <v>1176</v>
      </c>
      <c r="E3" s="62">
        <f>3000/90</f>
        <v>33.333333333333336</v>
      </c>
    </row>
    <row r="4" spans="1:5" x14ac:dyDescent="0.25">
      <c r="A4" s="48">
        <v>1724</v>
      </c>
      <c r="B4" s="66">
        <v>1.1286000000000001E-2</v>
      </c>
      <c r="D4" s="70">
        <f>1200-495</f>
        <v>705</v>
      </c>
      <c r="E4" s="62">
        <f>3000/60</f>
        <v>50</v>
      </c>
    </row>
    <row r="5" spans="1:5" x14ac:dyDescent="0.25">
      <c r="A5" s="48">
        <v>1215</v>
      </c>
      <c r="B5" s="66">
        <v>1.41075E-2</v>
      </c>
      <c r="D5" s="70">
        <f>432-105</f>
        <v>327</v>
      </c>
      <c r="E5" s="62">
        <f>3000/36</f>
        <v>83.333333333333329</v>
      </c>
    </row>
    <row r="6" spans="1:5" x14ac:dyDescent="0.25">
      <c r="A6" s="48">
        <v>771</v>
      </c>
      <c r="B6" s="66">
        <v>1.8811709999999999E-2</v>
      </c>
      <c r="D6" s="70">
        <f>300-51</f>
        <v>249</v>
      </c>
      <c r="E6" s="62">
        <f>3000/30</f>
        <v>100</v>
      </c>
    </row>
    <row r="7" spans="1:5" x14ac:dyDescent="0.25">
      <c r="A7" s="48">
        <v>376</v>
      </c>
      <c r="B7" s="66">
        <v>2.8215E-2</v>
      </c>
      <c r="D7" s="70">
        <f>192-19</f>
        <v>173</v>
      </c>
      <c r="E7" s="62">
        <f>3000/24</f>
        <v>125</v>
      </c>
    </row>
    <row r="8" spans="1:5" x14ac:dyDescent="0.25">
      <c r="A8" s="48">
        <v>219</v>
      </c>
      <c r="B8" s="66">
        <v>3.7618289999999999E-2</v>
      </c>
      <c r="D8" s="70">
        <v>99</v>
      </c>
      <c r="E8" s="62">
        <f>3000/18</f>
        <v>166.66666666666666</v>
      </c>
    </row>
    <row r="9" spans="1:5" x14ac:dyDescent="0.25">
      <c r="A9" s="48">
        <v>98</v>
      </c>
      <c r="B9" s="66">
        <v>5.6430000000000001E-2</v>
      </c>
      <c r="D9" s="70">
        <v>71</v>
      </c>
      <c r="E9" s="62">
        <f>3000/15</f>
        <v>200</v>
      </c>
    </row>
    <row r="10" spans="1:5" x14ac:dyDescent="0.25">
      <c r="A10" s="48">
        <v>63</v>
      </c>
      <c r="B10" s="66">
        <v>7.0537500000000003E-2</v>
      </c>
      <c r="D10" s="70">
        <v>48</v>
      </c>
      <c r="E10" s="62">
        <v>250</v>
      </c>
    </row>
    <row r="11" spans="1:5" ht="15.75" thickBot="1" x14ac:dyDescent="0.3">
      <c r="A11" s="63">
        <v>36</v>
      </c>
      <c r="B11" s="67">
        <v>9.4032900000000003E-2</v>
      </c>
      <c r="D11" s="70">
        <v>27</v>
      </c>
      <c r="E11" s="62">
        <f>3000/9</f>
        <v>333.33333333333331</v>
      </c>
    </row>
    <row r="12" spans="1:5" x14ac:dyDescent="0.25">
      <c r="D12" s="70">
        <v>12</v>
      </c>
      <c r="E12" s="62">
        <v>500</v>
      </c>
    </row>
    <row r="13" spans="1:5" ht="15.75" thickBot="1" x14ac:dyDescent="0.3">
      <c r="D13" s="71">
        <v>3</v>
      </c>
      <c r="E13" s="64">
        <v>1000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F542-A46A-45E1-AA95-A94E546027BC}">
  <dimension ref="A1:AS13"/>
  <sheetViews>
    <sheetView tabSelected="1" workbookViewId="0">
      <selection activeCell="L14" sqref="L14"/>
    </sheetView>
  </sheetViews>
  <sheetFormatPr defaultRowHeight="15" x14ac:dyDescent="0.25"/>
  <sheetData>
    <row r="1" spans="1:45" ht="15.75" thickBot="1" x14ac:dyDescent="0.3">
      <c r="A1" s="84" t="s">
        <v>59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45" x14ac:dyDescent="0.25">
      <c r="A2" s="58"/>
      <c r="B2" s="85" t="s">
        <v>57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 t="s">
        <v>58</v>
      </c>
      <c r="S2" s="86"/>
      <c r="T2" s="86"/>
      <c r="U2" s="86"/>
      <c r="V2" s="86"/>
      <c r="W2" s="86"/>
      <c r="X2" s="87" t="s">
        <v>63</v>
      </c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8"/>
    </row>
    <row r="3" spans="1:45" x14ac:dyDescent="0.25">
      <c r="A3" s="51" t="s">
        <v>54</v>
      </c>
      <c r="B3" s="46">
        <v>72</v>
      </c>
      <c r="C3" s="46">
        <v>55</v>
      </c>
      <c r="D3" s="46">
        <v>32</v>
      </c>
      <c r="E3" s="46">
        <v>78</v>
      </c>
      <c r="F3" s="46">
        <v>57</v>
      </c>
      <c r="G3" s="46">
        <v>59</v>
      </c>
      <c r="H3" s="46">
        <v>83</v>
      </c>
      <c r="I3" s="46">
        <v>106</v>
      </c>
      <c r="J3" s="46">
        <v>58</v>
      </c>
      <c r="K3" s="46">
        <v>45</v>
      </c>
      <c r="L3" s="46">
        <v>33</v>
      </c>
      <c r="M3" s="46">
        <v>62</v>
      </c>
      <c r="N3" s="46">
        <v>80</v>
      </c>
      <c r="O3" s="46">
        <v>37</v>
      </c>
      <c r="P3" s="46">
        <v>29</v>
      </c>
      <c r="Q3" s="47">
        <v>27</v>
      </c>
      <c r="R3" s="46">
        <v>167</v>
      </c>
      <c r="S3" s="46">
        <v>139</v>
      </c>
      <c r="T3" s="46">
        <v>168</v>
      </c>
      <c r="U3" s="46">
        <v>124</v>
      </c>
      <c r="V3" s="46">
        <v>93</v>
      </c>
      <c r="W3" s="46">
        <v>133</v>
      </c>
      <c r="X3" s="44">
        <v>48</v>
      </c>
      <c r="Y3" s="44">
        <v>37</v>
      </c>
      <c r="Z3" s="44">
        <v>13</v>
      </c>
      <c r="AA3" s="44">
        <v>40</v>
      </c>
      <c r="AB3" s="44">
        <v>30</v>
      </c>
      <c r="AC3" s="44">
        <v>30</v>
      </c>
      <c r="AD3" s="44">
        <v>62</v>
      </c>
      <c r="AE3" s="44">
        <v>38</v>
      </c>
      <c r="AF3" s="44">
        <v>39</v>
      </c>
      <c r="AG3" s="44">
        <v>62</v>
      </c>
      <c r="AH3" s="44">
        <v>74</v>
      </c>
      <c r="AI3" s="44">
        <v>44</v>
      </c>
      <c r="AJ3" s="44">
        <v>28</v>
      </c>
      <c r="AK3" s="44">
        <v>18</v>
      </c>
      <c r="AL3" s="44">
        <v>49</v>
      </c>
      <c r="AM3" s="44">
        <v>52</v>
      </c>
      <c r="AN3" s="44">
        <v>27</v>
      </c>
      <c r="AO3" s="44">
        <v>22</v>
      </c>
      <c r="AP3" s="44">
        <v>39</v>
      </c>
      <c r="AQ3" s="44">
        <v>20</v>
      </c>
      <c r="AR3" s="44">
        <v>18</v>
      </c>
      <c r="AS3" s="50">
        <v>9</v>
      </c>
    </row>
    <row r="4" spans="1:45" x14ac:dyDescent="0.25">
      <c r="A4" s="51" t="s">
        <v>55</v>
      </c>
      <c r="B4" s="46">
        <v>11</v>
      </c>
      <c r="C4" s="46">
        <v>29</v>
      </c>
      <c r="D4" s="46">
        <v>22</v>
      </c>
      <c r="E4" s="46">
        <v>5</v>
      </c>
      <c r="F4" s="46">
        <v>21</v>
      </c>
      <c r="G4" s="46">
        <v>25</v>
      </c>
      <c r="H4" s="46">
        <v>28</v>
      </c>
      <c r="I4" s="46">
        <v>17</v>
      </c>
      <c r="J4" s="46">
        <v>10</v>
      </c>
      <c r="K4" s="46">
        <v>8</v>
      </c>
      <c r="L4" s="46">
        <v>13</v>
      </c>
      <c r="M4" s="46">
        <v>14</v>
      </c>
      <c r="N4" s="46">
        <v>8</v>
      </c>
      <c r="O4" s="46">
        <v>4</v>
      </c>
      <c r="P4" s="46">
        <v>3</v>
      </c>
      <c r="Q4" s="47">
        <v>3</v>
      </c>
      <c r="R4" s="46">
        <v>35</v>
      </c>
      <c r="S4" s="46">
        <v>71</v>
      </c>
      <c r="T4" s="46">
        <v>62</v>
      </c>
      <c r="U4" s="46">
        <v>21</v>
      </c>
      <c r="V4" s="46">
        <v>19</v>
      </c>
      <c r="W4" s="46">
        <v>28</v>
      </c>
      <c r="X4" s="44">
        <v>8</v>
      </c>
      <c r="Y4" s="44">
        <v>9</v>
      </c>
      <c r="Z4" s="44">
        <v>15</v>
      </c>
      <c r="AA4" s="44">
        <v>12</v>
      </c>
      <c r="AB4" s="44">
        <v>24</v>
      </c>
      <c r="AC4" s="44">
        <v>12</v>
      </c>
      <c r="AD4" s="44">
        <v>4</v>
      </c>
      <c r="AE4" s="44">
        <v>12</v>
      </c>
      <c r="AF4" s="44">
        <v>16</v>
      </c>
      <c r="AG4" s="44">
        <v>17</v>
      </c>
      <c r="AH4" s="44">
        <v>11</v>
      </c>
      <c r="AI4" s="44">
        <v>6</v>
      </c>
      <c r="AJ4" s="44">
        <v>8</v>
      </c>
      <c r="AK4" s="44">
        <v>8</v>
      </c>
      <c r="AL4" s="44">
        <v>8</v>
      </c>
      <c r="AM4" s="44">
        <v>5</v>
      </c>
      <c r="AN4" s="44">
        <v>2</v>
      </c>
      <c r="AO4" s="44">
        <v>4</v>
      </c>
      <c r="AP4" s="44">
        <v>1</v>
      </c>
      <c r="AQ4" s="44">
        <v>3</v>
      </c>
      <c r="AR4" s="44">
        <v>1</v>
      </c>
      <c r="AS4" s="50">
        <v>0</v>
      </c>
    </row>
    <row r="5" spans="1:45" ht="15.75" thickBot="1" x14ac:dyDescent="0.3">
      <c r="A5" s="59" t="s">
        <v>56</v>
      </c>
      <c r="B5" s="60">
        <v>3</v>
      </c>
      <c r="C5" s="60">
        <v>13</v>
      </c>
      <c r="D5" s="60">
        <v>16</v>
      </c>
      <c r="E5" s="60">
        <v>12</v>
      </c>
      <c r="F5" s="60">
        <v>19</v>
      </c>
      <c r="G5" s="60">
        <v>18</v>
      </c>
      <c r="H5" s="60">
        <v>14</v>
      </c>
      <c r="I5" s="60">
        <v>9</v>
      </c>
      <c r="J5" s="60">
        <v>17</v>
      </c>
      <c r="K5" s="60">
        <v>6</v>
      </c>
      <c r="L5" s="60">
        <v>19</v>
      </c>
      <c r="M5" s="60">
        <v>14</v>
      </c>
      <c r="N5" s="60">
        <v>13</v>
      </c>
      <c r="O5" s="60">
        <v>7</v>
      </c>
      <c r="P5" s="60">
        <v>11</v>
      </c>
      <c r="Q5" s="61">
        <v>3</v>
      </c>
      <c r="R5" s="60">
        <v>36</v>
      </c>
      <c r="S5" s="60">
        <v>48</v>
      </c>
      <c r="T5" s="60">
        <v>34</v>
      </c>
      <c r="U5" s="60">
        <v>31</v>
      </c>
      <c r="V5" s="60">
        <v>35</v>
      </c>
      <c r="W5" s="60">
        <v>37</v>
      </c>
      <c r="X5" s="55">
        <v>2</v>
      </c>
      <c r="Y5" s="55">
        <v>5</v>
      </c>
      <c r="Z5" s="55">
        <v>8</v>
      </c>
      <c r="AA5" s="55">
        <v>4</v>
      </c>
      <c r="AB5" s="55">
        <v>8</v>
      </c>
      <c r="AC5" s="55">
        <v>5</v>
      </c>
      <c r="AD5" s="55">
        <v>11</v>
      </c>
      <c r="AE5" s="55">
        <v>11</v>
      </c>
      <c r="AF5" s="55">
        <v>11</v>
      </c>
      <c r="AG5" s="55">
        <v>9</v>
      </c>
      <c r="AH5" s="55">
        <v>5</v>
      </c>
      <c r="AI5" s="55">
        <v>13</v>
      </c>
      <c r="AJ5" s="55">
        <v>3</v>
      </c>
      <c r="AK5" s="55">
        <v>9</v>
      </c>
      <c r="AL5" s="55">
        <v>10</v>
      </c>
      <c r="AM5" s="55">
        <v>6</v>
      </c>
      <c r="AN5" s="55">
        <v>6</v>
      </c>
      <c r="AO5" s="55">
        <v>14</v>
      </c>
      <c r="AP5" s="55">
        <v>6</v>
      </c>
      <c r="AQ5" s="55">
        <v>5</v>
      </c>
      <c r="AR5" s="55">
        <v>7</v>
      </c>
      <c r="AS5" s="57">
        <v>1</v>
      </c>
    </row>
    <row r="8" spans="1:45" ht="15.75" thickBot="1" x14ac:dyDescent="0.3"/>
    <row r="9" spans="1:45" x14ac:dyDescent="0.25">
      <c r="A9" s="82" t="s">
        <v>50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83"/>
    </row>
    <row r="10" spans="1:45" x14ac:dyDescent="0.25">
      <c r="A10" s="48"/>
      <c r="B10" s="89" t="s">
        <v>60</v>
      </c>
      <c r="C10" s="90"/>
      <c r="D10" s="90"/>
      <c r="E10" s="90"/>
      <c r="F10" s="90"/>
      <c r="G10" s="90"/>
      <c r="H10" s="90"/>
      <c r="I10" s="91"/>
      <c r="J10" s="89" t="s">
        <v>61</v>
      </c>
      <c r="K10" s="91"/>
      <c r="L10" s="89" t="s">
        <v>62</v>
      </c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2"/>
    </row>
    <row r="11" spans="1:45" x14ac:dyDescent="0.25">
      <c r="A11" s="49" t="s">
        <v>54</v>
      </c>
      <c r="B11" s="43">
        <v>59</v>
      </c>
      <c r="C11" s="44">
        <v>45</v>
      </c>
      <c r="D11" s="44">
        <v>22</v>
      </c>
      <c r="E11" s="44">
        <v>51</v>
      </c>
      <c r="F11" s="44">
        <v>62</v>
      </c>
      <c r="G11" s="44">
        <v>103</v>
      </c>
      <c r="H11" s="44">
        <v>35</v>
      </c>
      <c r="I11" s="45">
        <v>48</v>
      </c>
      <c r="J11" s="43">
        <v>271</v>
      </c>
      <c r="K11" s="45">
        <v>187</v>
      </c>
      <c r="L11" s="43">
        <v>82</v>
      </c>
      <c r="M11" s="44">
        <v>76</v>
      </c>
      <c r="N11" s="44">
        <v>85</v>
      </c>
      <c r="O11" s="44">
        <v>133</v>
      </c>
      <c r="P11" s="44">
        <v>101</v>
      </c>
      <c r="Q11" s="44">
        <v>62</v>
      </c>
      <c r="R11" s="44">
        <v>82</v>
      </c>
      <c r="S11" s="44">
        <v>76</v>
      </c>
      <c r="T11" s="44">
        <v>85</v>
      </c>
      <c r="U11" s="44">
        <v>133</v>
      </c>
      <c r="V11" s="44">
        <v>101</v>
      </c>
      <c r="W11" s="50">
        <v>62</v>
      </c>
    </row>
    <row r="12" spans="1:45" x14ac:dyDescent="0.25">
      <c r="A12" s="51" t="s">
        <v>55</v>
      </c>
      <c r="B12" s="40">
        <v>17</v>
      </c>
      <c r="C12" s="42">
        <v>6</v>
      </c>
      <c r="D12" s="42">
        <v>3</v>
      </c>
      <c r="E12" s="42">
        <v>15</v>
      </c>
      <c r="F12" s="42">
        <v>15</v>
      </c>
      <c r="G12" s="42">
        <v>26</v>
      </c>
      <c r="H12" s="42">
        <v>5</v>
      </c>
      <c r="I12" s="41">
        <v>6</v>
      </c>
      <c r="J12" s="40">
        <v>67</v>
      </c>
      <c r="K12" s="41">
        <v>31</v>
      </c>
      <c r="L12" s="40">
        <v>7</v>
      </c>
      <c r="M12" s="42">
        <v>8</v>
      </c>
      <c r="N12" s="42">
        <v>24</v>
      </c>
      <c r="O12" s="42">
        <v>33</v>
      </c>
      <c r="P12" s="42">
        <v>21</v>
      </c>
      <c r="Q12" s="42">
        <v>5</v>
      </c>
      <c r="R12" s="42">
        <v>7</v>
      </c>
      <c r="S12" s="42">
        <v>8</v>
      </c>
      <c r="T12" s="42">
        <v>24</v>
      </c>
      <c r="U12" s="42">
        <v>33</v>
      </c>
      <c r="V12" s="42">
        <v>21</v>
      </c>
      <c r="W12" s="52">
        <v>5</v>
      </c>
    </row>
    <row r="13" spans="1:45" ht="15.75" thickBot="1" x14ac:dyDescent="0.3">
      <c r="A13" s="53" t="s">
        <v>56</v>
      </c>
      <c r="B13" s="54">
        <v>10</v>
      </c>
      <c r="C13" s="55">
        <v>1</v>
      </c>
      <c r="D13" s="55">
        <v>3</v>
      </c>
      <c r="E13" s="55">
        <v>8</v>
      </c>
      <c r="F13" s="55">
        <v>12</v>
      </c>
      <c r="G13" s="55">
        <v>40</v>
      </c>
      <c r="H13" s="55">
        <v>5</v>
      </c>
      <c r="I13" s="56">
        <v>9</v>
      </c>
      <c r="J13" s="54">
        <v>67</v>
      </c>
      <c r="K13" s="56">
        <v>23</v>
      </c>
      <c r="L13" s="54">
        <v>7</v>
      </c>
      <c r="M13" s="55">
        <v>6</v>
      </c>
      <c r="N13" s="55">
        <v>21</v>
      </c>
      <c r="O13" s="55">
        <v>41</v>
      </c>
      <c r="P13" s="55">
        <v>16</v>
      </c>
      <c r="Q13" s="55">
        <v>14</v>
      </c>
      <c r="R13" s="55">
        <v>7</v>
      </c>
      <c r="S13" s="55">
        <v>6</v>
      </c>
      <c r="T13" s="55">
        <v>21</v>
      </c>
      <c r="U13" s="55">
        <v>41</v>
      </c>
      <c r="V13" s="55">
        <v>16</v>
      </c>
      <c r="W13" s="57">
        <v>14</v>
      </c>
    </row>
  </sheetData>
  <mergeCells count="8">
    <mergeCell ref="A1:AS1"/>
    <mergeCell ref="B2:Q2"/>
    <mergeCell ref="R2:W2"/>
    <mergeCell ref="X2:AS2"/>
    <mergeCell ref="B10:I10"/>
    <mergeCell ref="J10:K10"/>
    <mergeCell ref="L10:W10"/>
    <mergeCell ref="A9:W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Transect Data</vt:lpstr>
      <vt:lpstr>Box Counting Data</vt:lpstr>
      <vt:lpstr>Circular Scanline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Dichiarante</dc:creator>
  <cp:lastModifiedBy>Anna Maria Dichiarante</cp:lastModifiedBy>
  <dcterms:created xsi:type="dcterms:W3CDTF">2020-02-03T06:54:56Z</dcterms:created>
  <dcterms:modified xsi:type="dcterms:W3CDTF">2020-02-03T09:26:38Z</dcterms:modified>
</cp:coreProperties>
</file>